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pstone\Downloads\"/>
    </mc:Choice>
  </mc:AlternateContent>
  <bookViews>
    <workbookView xWindow="0" yWindow="0" windowWidth="28800" windowHeight="12300"/>
  </bookViews>
  <sheets>
    <sheet name="Assessment and Eval Sheet" sheetId="1" r:id="rId1"/>
    <sheet name="Instructions for Instructor" sheetId="2" r:id="rId2"/>
    <sheet name="Proposal Organization"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6" i="1" l="1"/>
  <c r="E83" i="1" l="1"/>
  <c r="D80" i="1"/>
  <c r="C80" i="1"/>
  <c r="D79" i="1"/>
  <c r="C79" i="1"/>
  <c r="D78" i="1"/>
  <c r="C78" i="1"/>
  <c r="D77" i="1"/>
  <c r="C77" i="1"/>
  <c r="D76" i="1"/>
  <c r="C76" i="1"/>
  <c r="D75" i="1"/>
  <c r="C75" i="1"/>
  <c r="D74" i="1"/>
  <c r="C74" i="1"/>
  <c r="D73" i="1"/>
  <c r="C73" i="1"/>
  <c r="D72" i="1"/>
  <c r="C72" i="1"/>
  <c r="D70" i="1"/>
  <c r="C70" i="1"/>
  <c r="D69" i="1"/>
  <c r="D68" i="1" s="1"/>
  <c r="C69" i="1"/>
  <c r="C68" i="1" s="1"/>
  <c r="D67" i="1"/>
  <c r="C67" i="1"/>
  <c r="C66" i="1" s="1"/>
  <c r="D65" i="1"/>
  <c r="D64" i="1" s="1"/>
  <c r="C65" i="1"/>
  <c r="C64" i="1" s="1"/>
  <c r="D63" i="1"/>
  <c r="C63" i="1"/>
  <c r="D62" i="1"/>
  <c r="C62" i="1"/>
  <c r="D61" i="1"/>
  <c r="D60" i="1" s="1"/>
  <c r="C61" i="1"/>
  <c r="C60" i="1" s="1"/>
  <c r="D59" i="1"/>
  <c r="D58" i="1" s="1"/>
  <c r="C59" i="1"/>
  <c r="C58" i="1" s="1"/>
  <c r="D57" i="1"/>
  <c r="D56" i="1" s="1"/>
  <c r="C57" i="1"/>
  <c r="C56" i="1" s="1"/>
  <c r="D53" i="1"/>
  <c r="C53" i="1"/>
  <c r="D52" i="1"/>
  <c r="C52" i="1"/>
  <c r="D51" i="1"/>
  <c r="C51" i="1"/>
  <c r="D50" i="1"/>
  <c r="C50" i="1"/>
  <c r="D49" i="1"/>
  <c r="C49" i="1"/>
  <c r="D48" i="1"/>
  <c r="C48" i="1"/>
  <c r="D47" i="1"/>
  <c r="D46" i="1" s="1"/>
  <c r="C47" i="1"/>
  <c r="C46" i="1" s="1"/>
  <c r="D45" i="1"/>
  <c r="C45" i="1"/>
  <c r="D44" i="1"/>
  <c r="C44" i="1"/>
  <c r="D43" i="1"/>
  <c r="C43" i="1"/>
  <c r="D42" i="1"/>
  <c r="C42" i="1"/>
  <c r="D41" i="1"/>
  <c r="C41" i="1"/>
  <c r="D40" i="1"/>
  <c r="C40" i="1"/>
  <c r="D39" i="1"/>
  <c r="D38" i="1" s="1"/>
  <c r="C39" i="1"/>
  <c r="C38" i="1" s="1"/>
  <c r="D37" i="1"/>
  <c r="C37" i="1"/>
  <c r="D36" i="1"/>
  <c r="C36" i="1"/>
  <c r="D35" i="1"/>
  <c r="C35" i="1"/>
  <c r="D34" i="1"/>
  <c r="C34" i="1"/>
  <c r="D33" i="1"/>
  <c r="C33" i="1"/>
  <c r="C32" i="1" s="1"/>
  <c r="D31" i="1"/>
  <c r="C31" i="1"/>
  <c r="D30" i="1"/>
  <c r="C30" i="1"/>
  <c r="D29" i="1"/>
  <c r="C29" i="1"/>
  <c r="D28" i="1"/>
  <c r="C28" i="1"/>
  <c r="D27" i="1"/>
  <c r="C114" i="1" s="1"/>
  <c r="C27" i="1"/>
  <c r="D26" i="1"/>
  <c r="C26" i="1"/>
  <c r="D25" i="1"/>
  <c r="C25" i="1"/>
  <c r="D22" i="1"/>
  <c r="C22" i="1"/>
  <c r="D21" i="1"/>
  <c r="C21" i="1"/>
  <c r="D20" i="1"/>
  <c r="C20" i="1"/>
  <c r="D19" i="1"/>
  <c r="C19" i="1"/>
  <c r="D18" i="1"/>
  <c r="C110" i="1" s="1"/>
  <c r="C18" i="1"/>
  <c r="D17" i="1"/>
  <c r="C17" i="1"/>
  <c r="C16" i="1" s="1"/>
  <c r="D66" i="1" l="1"/>
  <c r="C113" i="1"/>
  <c r="C112" i="1"/>
  <c r="C111" i="1"/>
  <c r="C115" i="1"/>
  <c r="C83" i="1"/>
  <c r="D16" i="1"/>
  <c r="D32" i="1"/>
  <c r="D83" i="1" l="1"/>
</calcChain>
</file>

<file path=xl/sharedStrings.xml><?xml version="1.0" encoding="utf-8"?>
<sst xmlns="http://schemas.openxmlformats.org/spreadsheetml/2006/main" count="198" uniqueCount="136">
  <si>
    <t>School of Engineering</t>
  </si>
  <si>
    <t>Proposal Evaluation</t>
  </si>
  <si>
    <t>Course</t>
  </si>
  <si>
    <t>Section</t>
  </si>
  <si>
    <t>Semester</t>
  </si>
  <si>
    <t>Date</t>
  </si>
  <si>
    <t>Name of Team</t>
  </si>
  <si>
    <t>Name of Evaluator</t>
  </si>
  <si>
    <t>Presentation Title</t>
  </si>
  <si>
    <t>Contents evaluation criteria</t>
  </si>
  <si>
    <t>Part or Section</t>
  </si>
  <si>
    <t>Assessment</t>
  </si>
  <si>
    <t>Grade Percent</t>
  </si>
  <si>
    <t>Score</t>
  </si>
  <si>
    <t>Weight (%)</t>
  </si>
  <si>
    <t>Comments</t>
  </si>
  <si>
    <t>Student Outcome</t>
  </si>
  <si>
    <r>
      <t>Executive summary (</t>
    </r>
    <r>
      <rPr>
        <b/>
        <sz val="12"/>
        <color rgb="FFFF0000"/>
        <rFont val="Times New Roman"/>
        <family val="1"/>
      </rPr>
      <t>Maximum length 1 page</t>
    </r>
    <r>
      <rPr>
        <b/>
        <sz val="12"/>
        <rFont val="Times New Roman"/>
        <family val="1"/>
      </rPr>
      <t>)</t>
    </r>
  </si>
  <si>
    <t>Concise and clear</t>
  </si>
  <si>
    <t>Identifies or lists all</t>
  </si>
  <si>
    <t>Yes</t>
  </si>
  <si>
    <t>Summarizes key economic aspects, e.g., total cost, expected profitability, ROI, competitive impact or any other justification for investing in the project.</t>
  </si>
  <si>
    <r>
      <t>Body of Proposal (</t>
    </r>
    <r>
      <rPr>
        <b/>
        <sz val="12"/>
        <color rgb="FFFF0000"/>
        <rFont val="Times New Roman"/>
        <family val="1"/>
      </rPr>
      <t>Maximum length 7 pages</t>
    </r>
    <r>
      <rPr>
        <b/>
        <sz val="12"/>
        <rFont val="Times New Roman"/>
        <family val="1"/>
      </rPr>
      <t>)</t>
    </r>
  </si>
  <si>
    <t>1. Problem Statement</t>
  </si>
  <si>
    <t xml:space="preserve"> 2. Objectives</t>
  </si>
  <si>
    <t>3. Outcomes</t>
  </si>
  <si>
    <t>4. Methodology and Team Organization</t>
  </si>
  <si>
    <t>5. Budget</t>
  </si>
  <si>
    <t>Presents detailed estimates of realistic labor costs according to expertise, type of work, and responsibility in the project, including consultants when needed.</t>
  </si>
  <si>
    <t>6. Project schedule</t>
  </si>
  <si>
    <t>Appendices (Maximum length not specified)</t>
  </si>
  <si>
    <r>
      <t>A. Resumés (</t>
    </r>
    <r>
      <rPr>
        <b/>
        <sz val="12"/>
        <color rgb="FFFF0000"/>
        <rFont val="Times New Roman"/>
        <family val="1"/>
      </rPr>
      <t>Maximum 1 page per person</t>
    </r>
    <r>
      <rPr>
        <b/>
        <sz val="12"/>
        <rFont val="Times New Roman"/>
        <family val="1"/>
      </rPr>
      <t>)</t>
    </r>
  </si>
  <si>
    <t>B. Progress Assessment &amp; Metrics</t>
  </si>
  <si>
    <t>Describes in detail the metrics to measure progress of tasks</t>
  </si>
  <si>
    <t>C. Detailed Budget Calculations &amp; Justification</t>
  </si>
  <si>
    <t>Identifies technical resources required for the project including UPRM's or those that need to be acquired.</t>
  </si>
  <si>
    <t>D. Risk Management</t>
  </si>
  <si>
    <t>E. Market overview</t>
  </si>
  <si>
    <t>Style and presentation criteria</t>
  </si>
  <si>
    <t>Grade in Percentage</t>
  </si>
  <si>
    <t>Averages</t>
  </si>
  <si>
    <t>Point value scale for descriptions</t>
  </si>
  <si>
    <t>Wordy but complete</t>
  </si>
  <si>
    <t>Lacking some relevant aspects</t>
  </si>
  <si>
    <t>Lacking many relevant aspects</t>
  </si>
  <si>
    <t>No information</t>
  </si>
  <si>
    <t>Point value scale for ternary choices</t>
  </si>
  <si>
    <t>Not consistently or partially</t>
  </si>
  <si>
    <t>No</t>
  </si>
  <si>
    <t>Point value scale for binary choices</t>
  </si>
  <si>
    <t>Point value scale for lists</t>
  </si>
  <si>
    <t>Identifies or lists most</t>
  </si>
  <si>
    <t>Identifies or lists some</t>
  </si>
  <si>
    <t>Misses most</t>
  </si>
  <si>
    <t>No Information</t>
  </si>
  <si>
    <t>Outcomes Assessment</t>
  </si>
  <si>
    <t>Outcome</t>
  </si>
  <si>
    <t>Assessment (0 .. 4)</t>
  </si>
  <si>
    <t>Instructions for the instructors</t>
  </si>
  <si>
    <t>The Assessment and Evaluation sheet contains the following parts:</t>
  </si>
  <si>
    <t>1. Identification: This part is for the Identification of the student team, project and evaluator.</t>
  </si>
  <si>
    <t>2. Scales: This part contains the three scales that describe what the values for the different criteria means. This scales are color coded to identify which scale applies for each criterion.</t>
  </si>
  <si>
    <t>3. Contents and evaluation criteria: This part contains the minimum set of elements each section of the proposal should contain.</t>
  </si>
  <si>
    <t>4. Style and presentation criteria: This part contains the general elements of style for the proposal writing, organization, edition and presentation.</t>
  </si>
  <si>
    <t>The Contents and evaluation criteria, and the Style and presentation criteria contain the following columns:</t>
  </si>
  <si>
    <t>1. Criteria description: For each section of the proposal, this column describes the elements that as a minimum should be contained in the section.</t>
  </si>
  <si>
    <t>2. Score: This column is where the evaluator can choose the value for the given element in the section according to the corresponding scale. This column is color coded to indicate what scale applies for the element.</t>
  </si>
  <si>
    <t>3. Weight %: This column is partially protected and indicates the percent weight for each section. The evaluator may change the suggested weights ensuring that they add to 100% in the total of the proposal in the bottom field of this column.</t>
  </si>
  <si>
    <t>4. Comments: This is a free text column for the evaluator to provide feedback to the students.</t>
  </si>
  <si>
    <t>5. Student Outcome: This column indicates to which ABET student outcome the element maps. This field is for outcome assessment purposes.</t>
  </si>
  <si>
    <t>.</t>
  </si>
  <si>
    <t>The grade of the proposal is computed in the bottom field of the "Score" column.</t>
  </si>
  <si>
    <t>Proposal organization</t>
  </si>
  <si>
    <t>Max Length in Pages</t>
  </si>
  <si>
    <t>Page Numbering Style</t>
  </si>
  <si>
    <t>Front Matter</t>
  </si>
  <si>
    <t>No number</t>
  </si>
  <si>
    <t>Executive Summary</t>
  </si>
  <si>
    <t>Table of Contents</t>
  </si>
  <si>
    <t>NA</t>
  </si>
  <si>
    <t>Lowercase roman numerals (i, ii, iii, iv, …)</t>
  </si>
  <si>
    <t>Body of Proposal</t>
  </si>
  <si>
    <t>Arabic numerals (1, 2, 3, 4, …)</t>
  </si>
  <si>
    <t>Bibliographic References</t>
  </si>
  <si>
    <t>Appendix A - Resumes</t>
  </si>
  <si>
    <t>1/Person</t>
  </si>
  <si>
    <t>Appendix B - Progress Assessment &amp; Metrics</t>
  </si>
  <si>
    <t>Appendix C - Detailed Budget Calculation</t>
  </si>
  <si>
    <t>Appendix D - Risk Management</t>
  </si>
  <si>
    <t>Appendix E - Market Overview</t>
  </si>
  <si>
    <r>
      <t xml:space="preserve">Section numbering: All sections in the body and appendices of the proposal must be numbered as indicated in the Assessment and Eval Sheet. Subsections must be numbered hierarchically, </t>
    </r>
    <r>
      <rPr>
        <i/>
        <sz val="11"/>
        <color theme="1"/>
        <rFont val="Calibri"/>
        <family val="2"/>
        <scheme val="minor"/>
      </rPr>
      <t>e.g.</t>
    </r>
    <r>
      <rPr>
        <sz val="11"/>
        <color theme="1"/>
        <rFont val="Calibri"/>
        <family val="2"/>
        <scheme val="minor"/>
      </rPr>
      <t xml:space="preserve">, 2.1, 2.2, etc. </t>
    </r>
  </si>
  <si>
    <r>
      <t xml:space="preserve">All sections in the appendices must be numbered hierarchically, </t>
    </r>
    <r>
      <rPr>
        <i/>
        <sz val="11"/>
        <color theme="1"/>
        <rFont val="Calibri"/>
        <family val="2"/>
        <scheme val="minor"/>
      </rPr>
      <t>e.g.</t>
    </r>
    <r>
      <rPr>
        <sz val="11"/>
        <color theme="1"/>
        <rFont val="Calibri"/>
        <family val="2"/>
        <scheme val="minor"/>
      </rPr>
      <t>, B.1, B.2, etc.</t>
    </r>
  </si>
  <si>
    <t>Objectives can be achieved within the time assigned for the project taking  into account available skills, expertise, and resources.</t>
  </si>
  <si>
    <t>G. Gantt Chart and Project Management Tools (Link to MS Project file or other suitable PM tool)</t>
  </si>
  <si>
    <t xml:space="preserve">Objectives have been agreed upon with customer. Customer should sign the objectives and the document should be added to an appendix after G. </t>
  </si>
  <si>
    <t>Gives a brief and effective high-level description of the problem and identifies potential customers.</t>
  </si>
  <si>
    <t>Identifies users and other stakeholders.</t>
  </si>
  <si>
    <t>Gives a brief and effective high-level description of the project.</t>
  </si>
  <si>
    <t>Summarizes deliverables and products.</t>
  </si>
  <si>
    <t>Presents Milestones.</t>
  </si>
  <si>
    <t>Clearly describes the problem to be solved by the product/service.</t>
  </si>
  <si>
    <t>Identifies variables involved in the problem (qualitative or quantitative).</t>
  </si>
  <si>
    <t>Identifies customers, users, and other stakeholders.</t>
  </si>
  <si>
    <t>States how the project provides a solution to the problem.</t>
  </si>
  <si>
    <t>Summarizes market potential, added value, or other competitive or comparative advantages from similar products in the market.</t>
  </si>
  <si>
    <t>Presents the scope of the project justified using the variables of the problem that can be feasibly addressed by the project.</t>
  </si>
  <si>
    <t>Objectives are specific.</t>
  </si>
  <si>
    <t>Objectives are measurable.</t>
  </si>
  <si>
    <t>Objectives are realistic taking into account available skills, expertise, and resources.</t>
  </si>
  <si>
    <t>Provides detailed description of project’s outcomes and deliverables as related to objectives' achievement.</t>
  </si>
  <si>
    <t>Summarizes how objectives' achievement will be measured (Refer to appendix on Metrics).</t>
  </si>
  <si>
    <t>Describes technical and managerial approaches. Must be valid approaches.</t>
  </si>
  <si>
    <t>Describes testing and quality control procedures. Must be valid procedures.</t>
  </si>
  <si>
    <t>Presents the work breakdown structure.</t>
  </si>
  <si>
    <t>Describes team organization.</t>
  </si>
  <si>
    <t>Includes reasonable fringe benefits.</t>
  </si>
  <si>
    <t>Presents a list of elements needed for the project with realistic costs estimates.</t>
  </si>
  <si>
    <t>Includes realistic percentage of overhead costs.</t>
  </si>
  <si>
    <t>Summarizes project schedule (milestones and deadlines).</t>
  </si>
  <si>
    <t>Presents (or links to) the Gantt diagram.</t>
  </si>
  <si>
    <t>Presents tables or worksheets with details of budget and calculations.</t>
  </si>
  <si>
    <t>Presents a brief justification of items in budget.</t>
  </si>
  <si>
    <t>Presents a table with description of risks: their likelihood and contingency measures.</t>
  </si>
  <si>
    <t>Describes potential market for system or service.</t>
  </si>
  <si>
    <t>Gantt shows appropriate tasks, dependencies, and resources.</t>
  </si>
  <si>
    <t>Workload is balanced among team members.</t>
  </si>
  <si>
    <t>Proposal has a professional  presentation.</t>
  </si>
  <si>
    <t>Document has correct grammar.</t>
  </si>
  <si>
    <t>Document has an appropriate composition style.</t>
  </si>
  <si>
    <t>Uses adequate language and vocabulary variety.</t>
  </si>
  <si>
    <t>Document composition is cohesive and argumentation is fluent.</t>
  </si>
  <si>
    <t>Uses suitable bibliographic references to support statements.</t>
  </si>
  <si>
    <r>
      <t>Title page has university, department, title, logo, names, and date (</t>
    </r>
    <r>
      <rPr>
        <sz val="12"/>
        <color rgb="FFFF0000"/>
        <rFont val="Times New Roman"/>
        <family val="1"/>
      </rPr>
      <t>Maximum Length 1 page</t>
    </r>
    <r>
      <rPr>
        <sz val="12"/>
        <rFont val="Times New Roman"/>
        <family val="1"/>
      </rPr>
      <t>).</t>
    </r>
  </si>
  <si>
    <t>Resumés emphasize skills as related to needs of project (when needed, includes consultants' resumés and justifies their services).</t>
  </si>
  <si>
    <t>Document is well organized and includes a table of contents; TOC has members responsible for writing each section.</t>
  </si>
  <si>
    <t>Electrical and Computer Engineering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</si>
</sst>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indexed="58"/>
      <name val="Times New Roman"/>
      <family val="1"/>
    </font>
    <font>
      <b/>
      <sz val="14"/>
      <color indexed="56"/>
      <name val="Arial"/>
      <family val="2"/>
    </font>
    <font>
      <b/>
      <sz val="10"/>
      <name val="Arial"/>
      <family val="2"/>
    </font>
    <font>
      <b/>
      <sz val="14"/>
      <name val="Arial"/>
      <family val="2"/>
    </font>
    <font>
      <b/>
      <sz val="12"/>
      <color theme="1"/>
      <name val="Times New Roman"/>
      <family val="1"/>
    </font>
    <font>
      <b/>
      <sz val="12"/>
      <name val="Times New Roman"/>
      <family val="1"/>
    </font>
    <font>
      <b/>
      <sz val="12"/>
      <color rgb="FFFF0000"/>
      <name val="Times New Roman"/>
      <family val="1"/>
    </font>
    <font>
      <sz val="12"/>
      <color theme="1"/>
      <name val="Times New Roman"/>
      <family val="1"/>
    </font>
    <font>
      <sz val="12"/>
      <name val="Times New Roman"/>
      <family val="1"/>
    </font>
    <font>
      <sz val="12"/>
      <color rgb="FFFF0000"/>
      <name val="Times New Roman"/>
      <family val="1"/>
    </font>
    <font>
      <b/>
      <sz val="12"/>
      <color theme="1"/>
      <name val="Calibri Light"/>
      <family val="1"/>
      <scheme val="major"/>
    </font>
    <font>
      <b/>
      <sz val="14"/>
      <name val="Times New Roman"/>
      <family val="1"/>
    </font>
    <font>
      <b/>
      <sz val="14"/>
      <color theme="1"/>
      <name val="Calibri"/>
      <family val="2"/>
      <scheme val="minor"/>
    </font>
    <font>
      <sz val="10"/>
      <name val="Arial"/>
      <family val="2"/>
    </font>
    <font>
      <b/>
      <sz val="16"/>
      <color theme="1"/>
      <name val="Calibri"/>
      <family val="2"/>
      <scheme val="minor"/>
    </font>
    <font>
      <b/>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6" tint="0.59996337778862885"/>
        <bgColor indexed="64"/>
      </patternFill>
    </fill>
    <fill>
      <patternFill patternType="solid">
        <fgColor theme="9"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0" fontId="5" fillId="0" borderId="0" xfId="0" applyFont="1" applyAlignment="1" applyProtection="1">
      <alignment horizontal="right"/>
    </xf>
    <xf numFmtId="0" fontId="0" fillId="0" borderId="0" xfId="0" applyAlignment="1" applyProtection="1"/>
    <xf numFmtId="164" fontId="0" fillId="0" borderId="0" xfId="0" applyNumberFormat="1"/>
    <xf numFmtId="1" fontId="0" fillId="0" borderId="0" xfId="0" applyNumberFormat="1"/>
    <xf numFmtId="0" fontId="6" fillId="0" borderId="0" xfId="0" applyFont="1" applyFill="1" applyBorder="1" applyAlignment="1" applyProtection="1">
      <alignment wrapText="1"/>
    </xf>
    <xf numFmtId="0" fontId="7" fillId="0" borderId="3" xfId="0" applyFont="1" applyBorder="1" applyAlignment="1">
      <alignment vertical="center"/>
    </xf>
    <xf numFmtId="0" fontId="7" fillId="0" borderId="3" xfId="0" applyFont="1" applyBorder="1" applyAlignment="1">
      <alignment horizontal="center" vertical="center" wrapText="1"/>
    </xf>
    <xf numFmtId="164" fontId="7" fillId="0" borderId="3" xfId="0" applyNumberFormat="1" applyFont="1" applyBorder="1" applyAlignment="1" applyProtection="1">
      <alignment horizontal="center" vertical="center" wrapText="1"/>
    </xf>
    <xf numFmtId="1" fontId="7" fillId="0" borderId="3" xfId="0" applyNumberFormat="1" applyFont="1" applyBorder="1" applyAlignment="1" applyProtection="1">
      <alignment horizontal="center" vertical="center"/>
    </xf>
    <xf numFmtId="0" fontId="7" fillId="0" borderId="3" xfId="0" applyFont="1" applyBorder="1" applyAlignment="1">
      <alignment horizontal="center" vertical="center"/>
    </xf>
    <xf numFmtId="0" fontId="2" fillId="0" borderId="0" xfId="0" applyFont="1" applyAlignment="1">
      <alignment vertical="center"/>
    </xf>
    <xf numFmtId="0" fontId="8" fillId="0" borderId="3" xfId="0" applyFont="1" applyBorder="1" applyAlignment="1" applyProtection="1">
      <alignment horizontal="left" wrapText="1"/>
    </xf>
    <xf numFmtId="0" fontId="7" fillId="0" borderId="3" xfId="0" applyFont="1" applyBorder="1" applyAlignment="1">
      <alignment horizontal="center" wrapText="1"/>
    </xf>
    <xf numFmtId="164" fontId="2" fillId="0" borderId="3" xfId="0" applyNumberFormat="1" applyFont="1" applyBorder="1" applyProtection="1"/>
    <xf numFmtId="165" fontId="2" fillId="0" borderId="3" xfId="0" applyNumberFormat="1" applyFont="1" applyBorder="1" applyProtection="1"/>
    <xf numFmtId="9" fontId="7" fillId="0" borderId="3" xfId="1" applyFont="1" applyBorder="1" applyAlignment="1" applyProtection="1">
      <alignment horizontal="center"/>
      <protection locked="0"/>
    </xf>
    <xf numFmtId="0" fontId="10" fillId="0" borderId="3" xfId="0" applyFont="1" applyBorder="1" applyAlignment="1" applyProtection="1">
      <alignment horizontal="left"/>
      <protection locked="0"/>
    </xf>
    <xf numFmtId="0" fontId="2" fillId="0" borderId="0" xfId="0" applyFont="1"/>
    <xf numFmtId="0" fontId="11" fillId="2" borderId="3" xfId="0" applyFont="1" applyFill="1" applyBorder="1" applyAlignment="1" applyProtection="1">
      <alignment horizontal="left" wrapText="1"/>
    </xf>
    <xf numFmtId="0" fontId="0" fillId="2" borderId="3" xfId="0" applyFill="1" applyBorder="1" applyProtection="1">
      <protection locked="0"/>
    </xf>
    <xf numFmtId="164" fontId="0" fillId="2" borderId="3" xfId="0" applyNumberFormat="1" applyFill="1" applyBorder="1" applyProtection="1"/>
    <xf numFmtId="1" fontId="0" fillId="2" borderId="3" xfId="0" applyNumberFormat="1" applyFill="1" applyBorder="1" applyProtection="1"/>
    <xf numFmtId="9" fontId="0" fillId="2" borderId="3" xfId="1" applyFont="1" applyFill="1" applyBorder="1"/>
    <xf numFmtId="0" fontId="0" fillId="2" borderId="3" xfId="0" applyFont="1" applyFill="1" applyBorder="1" applyAlignment="1" applyProtection="1">
      <alignment horizontal="left"/>
      <protection locked="0"/>
    </xf>
    <xf numFmtId="0" fontId="0" fillId="0" borderId="0" xfId="0" applyProtection="1"/>
    <xf numFmtId="0" fontId="11" fillId="3" borderId="3" xfId="0" applyFont="1" applyFill="1" applyBorder="1" applyAlignment="1" applyProtection="1">
      <alignment horizontal="left" wrapText="1"/>
    </xf>
    <xf numFmtId="0" fontId="0" fillId="3" borderId="3" xfId="0" applyFill="1" applyBorder="1" applyProtection="1">
      <protection locked="0"/>
    </xf>
    <xf numFmtId="164" fontId="0" fillId="3" borderId="3" xfId="0" applyNumberFormat="1" applyFill="1" applyBorder="1" applyProtection="1"/>
    <xf numFmtId="1" fontId="0" fillId="3" borderId="3" xfId="0" applyNumberFormat="1" applyFill="1" applyBorder="1" applyProtection="1"/>
    <xf numFmtId="9" fontId="0" fillId="3" borderId="3" xfId="1" applyFont="1" applyFill="1" applyBorder="1"/>
    <xf numFmtId="0" fontId="0" fillId="3" borderId="3" xfId="0" applyFont="1" applyFill="1" applyBorder="1" applyAlignment="1" applyProtection="1">
      <alignment horizontal="left"/>
      <protection locked="0"/>
    </xf>
    <xf numFmtId="0" fontId="11" fillId="4" borderId="3" xfId="0" applyFont="1" applyFill="1" applyBorder="1" applyAlignment="1" applyProtection="1">
      <alignment horizontal="left" wrapText="1"/>
    </xf>
    <xf numFmtId="0" fontId="0" fillId="4" borderId="3" xfId="0" applyFill="1" applyBorder="1" applyProtection="1">
      <protection locked="0"/>
    </xf>
    <xf numFmtId="164" fontId="0" fillId="4" borderId="3" xfId="0" applyNumberFormat="1" applyFill="1" applyBorder="1" applyProtection="1"/>
    <xf numFmtId="1" fontId="0" fillId="4" borderId="3" xfId="0" applyNumberFormat="1" applyFill="1" applyBorder="1" applyProtection="1"/>
    <xf numFmtId="9" fontId="0" fillId="4" borderId="3" xfId="1" applyFont="1" applyFill="1" applyBorder="1"/>
    <xf numFmtId="0" fontId="0" fillId="4" borderId="3" xfId="0" applyFont="1" applyFill="1" applyBorder="1" applyAlignment="1" applyProtection="1">
      <alignment horizontal="left"/>
      <protection locked="0"/>
    </xf>
    <xf numFmtId="0" fontId="11" fillId="0" borderId="0" xfId="0" applyFont="1" applyBorder="1" applyAlignment="1" applyProtection="1">
      <alignment horizontal="left" indent="1"/>
    </xf>
    <xf numFmtId="164" fontId="0" fillId="0" borderId="0" xfId="0" applyNumberFormat="1" applyProtection="1"/>
    <xf numFmtId="1" fontId="0" fillId="0" borderId="0" xfId="0" applyNumberFormat="1" applyProtection="1"/>
    <xf numFmtId="9" fontId="0" fillId="0" borderId="0" xfId="1" applyFont="1"/>
    <xf numFmtId="0" fontId="0" fillId="0" borderId="0" xfId="0" applyFont="1" applyAlignment="1" applyProtection="1">
      <alignment horizontal="left"/>
      <protection locked="0"/>
    </xf>
    <xf numFmtId="0" fontId="2" fillId="0" borderId="3" xfId="0" applyFont="1" applyBorder="1"/>
    <xf numFmtId="1" fontId="2" fillId="0" borderId="3" xfId="0" applyNumberFormat="1" applyFont="1" applyBorder="1" applyProtection="1"/>
    <xf numFmtId="9" fontId="2" fillId="0" borderId="3" xfId="1" applyFont="1" applyBorder="1"/>
    <xf numFmtId="0" fontId="0" fillId="0" borderId="3" xfId="0" applyFont="1" applyBorder="1" applyAlignment="1" applyProtection="1">
      <alignment horizontal="left"/>
      <protection locked="0"/>
    </xf>
    <xf numFmtId="9" fontId="2" fillId="0" borderId="3" xfId="1" applyFont="1" applyBorder="1" applyProtection="1">
      <protection locked="0"/>
    </xf>
    <xf numFmtId="0" fontId="8" fillId="0" borderId="3" xfId="0" applyFont="1" applyFill="1" applyBorder="1" applyAlignment="1" applyProtection="1">
      <alignment horizontal="left" wrapText="1"/>
    </xf>
    <xf numFmtId="0" fontId="2" fillId="0" borderId="3" xfId="0" applyFont="1" applyBorder="1" applyProtection="1"/>
    <xf numFmtId="0" fontId="0" fillId="2" borderId="3" xfId="0" applyFont="1" applyFill="1" applyBorder="1" applyProtection="1">
      <protection locked="0"/>
    </xf>
    <xf numFmtId="0" fontId="0" fillId="0" borderId="0" xfId="0" applyFont="1"/>
    <xf numFmtId="0" fontId="0" fillId="4" borderId="3" xfId="0" applyFont="1" applyFill="1" applyBorder="1" applyProtection="1">
      <protection locked="0"/>
    </xf>
    <xf numFmtId="0" fontId="11" fillId="0" borderId="0" xfId="0" applyFont="1" applyBorder="1" applyAlignment="1" applyProtection="1">
      <alignment horizontal="left" wrapText="1"/>
    </xf>
    <xf numFmtId="0" fontId="0" fillId="0" borderId="3" xfId="0" applyBorder="1"/>
    <xf numFmtId="164" fontId="0" fillId="0" borderId="3" xfId="0" applyNumberFormat="1" applyBorder="1" applyProtection="1"/>
    <xf numFmtId="1" fontId="0" fillId="0" borderId="3" xfId="0" applyNumberFormat="1" applyBorder="1" applyProtection="1"/>
    <xf numFmtId="9" fontId="0" fillId="0" borderId="3" xfId="1" applyFont="1" applyBorder="1"/>
    <xf numFmtId="9" fontId="2" fillId="2" borderId="3" xfId="1" applyFont="1" applyFill="1" applyBorder="1"/>
    <xf numFmtId="0" fontId="0" fillId="0" borderId="3" xfId="0" applyFont="1" applyBorder="1"/>
    <xf numFmtId="0" fontId="0" fillId="3" borderId="3" xfId="0" applyFont="1" applyFill="1" applyBorder="1" applyProtection="1">
      <protection locked="0"/>
    </xf>
    <xf numFmtId="9" fontId="2" fillId="4" borderId="3" xfId="1" applyFont="1" applyFill="1" applyBorder="1"/>
    <xf numFmtId="9" fontId="2" fillId="3" borderId="3" xfId="1" applyFont="1" applyFill="1" applyBorder="1"/>
    <xf numFmtId="0" fontId="8" fillId="0" borderId="0" xfId="0" applyFont="1" applyBorder="1" applyAlignment="1" applyProtection="1">
      <alignment horizontal="left" wrapText="1"/>
    </xf>
    <xf numFmtId="0" fontId="6" fillId="0" borderId="3" xfId="0" applyFont="1" applyFill="1" applyBorder="1" applyAlignment="1" applyProtection="1">
      <alignment wrapText="1"/>
    </xf>
    <xf numFmtId="0" fontId="0" fillId="4" borderId="3" xfId="0" applyFill="1" applyBorder="1" applyAlignment="1" applyProtection="1">
      <alignment horizontal="left" indent="1"/>
      <protection locked="0"/>
    </xf>
    <xf numFmtId="9" fontId="0" fillId="4" borderId="3" xfId="1" applyFont="1" applyFill="1" applyBorder="1" applyAlignment="1">
      <alignment horizontal="left" indent="1"/>
    </xf>
    <xf numFmtId="0" fontId="0" fillId="4" borderId="3" xfId="0" applyFont="1" applyFill="1" applyBorder="1" applyAlignment="1" applyProtection="1">
      <alignment horizontal="left" indent="1"/>
      <protection locked="0"/>
    </xf>
    <xf numFmtId="0" fontId="0" fillId="0" borderId="0" xfId="0" applyAlignment="1">
      <alignment horizontal="left" indent="1"/>
    </xf>
    <xf numFmtId="0" fontId="11" fillId="0" borderId="0" xfId="0" applyFont="1" applyFill="1" applyBorder="1" applyAlignment="1" applyProtection="1">
      <alignment horizontal="left" wrapText="1"/>
    </xf>
    <xf numFmtId="0" fontId="0" fillId="0" borderId="0" xfId="0" applyFill="1" applyBorder="1" applyAlignment="1" applyProtection="1">
      <alignment horizontal="left" indent="1"/>
    </xf>
    <xf numFmtId="164" fontId="0" fillId="0" borderId="0" xfId="0" applyNumberFormat="1" applyFill="1" applyBorder="1" applyProtection="1"/>
    <xf numFmtId="1" fontId="0" fillId="0" borderId="0" xfId="0" applyNumberFormat="1" applyFill="1" applyBorder="1" applyProtection="1"/>
    <xf numFmtId="9" fontId="0" fillId="0" borderId="0" xfId="1" applyFont="1" applyFill="1" applyBorder="1" applyAlignment="1" applyProtection="1">
      <alignment horizontal="left" indent="1"/>
    </xf>
    <xf numFmtId="0" fontId="11" fillId="0" borderId="0" xfId="0" applyFont="1" applyBorder="1" applyAlignment="1" applyProtection="1">
      <alignment horizontal="left" indent="2"/>
    </xf>
    <xf numFmtId="164" fontId="13" fillId="0" borderId="3" xfId="0" applyNumberFormat="1" applyFont="1" applyBorder="1" applyAlignment="1" applyProtection="1">
      <alignment wrapText="1"/>
    </xf>
    <xf numFmtId="1" fontId="13" fillId="0" borderId="3" xfId="0" applyNumberFormat="1" applyFont="1" applyBorder="1" applyAlignment="1" applyProtection="1">
      <alignment wrapText="1"/>
    </xf>
    <xf numFmtId="9" fontId="0" fillId="0" borderId="0" xfId="1" applyFont="1" applyProtection="1"/>
    <xf numFmtId="164" fontId="14" fillId="0" borderId="3" xfId="0" applyNumberFormat="1" applyFont="1" applyBorder="1" applyAlignment="1" applyProtection="1">
      <alignment horizontal="right"/>
    </xf>
    <xf numFmtId="165" fontId="14" fillId="0" borderId="3" xfId="0" applyNumberFormat="1" applyFont="1" applyBorder="1" applyAlignment="1" applyProtection="1">
      <alignment horizontal="right"/>
    </xf>
    <xf numFmtId="9" fontId="15" fillId="0" borderId="3" xfId="0" applyNumberFormat="1" applyFont="1" applyBorder="1" applyProtection="1"/>
    <xf numFmtId="0" fontId="15" fillId="0" borderId="0" xfId="0" applyFont="1" applyProtection="1"/>
    <xf numFmtId="0" fontId="15" fillId="0" borderId="0" xfId="0" applyFont="1"/>
    <xf numFmtId="0" fontId="14" fillId="0" borderId="0" xfId="0" applyFont="1" applyFill="1" applyBorder="1" applyAlignment="1" applyProtection="1">
      <alignment horizontal="right" wrapText="1"/>
    </xf>
    <xf numFmtId="164" fontId="14" fillId="0" borderId="0" xfId="0" applyNumberFormat="1" applyFont="1" applyFill="1" applyBorder="1" applyAlignment="1" applyProtection="1">
      <alignment horizontal="right" wrapText="1"/>
    </xf>
    <xf numFmtId="1" fontId="15" fillId="0" borderId="0" xfId="1" applyNumberFormat="1" applyFont="1" applyBorder="1" applyProtection="1"/>
    <xf numFmtId="0" fontId="5" fillId="0" borderId="3" xfId="0" applyFont="1" applyBorder="1" applyAlignment="1" applyProtection="1">
      <alignment wrapText="1"/>
    </xf>
    <xf numFmtId="0" fontId="5" fillId="0" borderId="0" xfId="0" applyFont="1" applyBorder="1" applyAlignment="1" applyProtection="1"/>
    <xf numFmtId="1" fontId="5" fillId="0" borderId="0" xfId="0" applyNumberFormat="1" applyFont="1" applyProtection="1"/>
    <xf numFmtId="0" fontId="0" fillId="0" borderId="0" xfId="0" applyBorder="1" applyProtection="1"/>
    <xf numFmtId="0" fontId="16" fillId="0" borderId="3" xfId="0" applyFont="1" applyBorder="1" applyAlignment="1" applyProtection="1"/>
    <xf numFmtId="0" fontId="16" fillId="0" borderId="5" xfId="0" applyFont="1" applyBorder="1" applyAlignment="1" applyProtection="1"/>
    <xf numFmtId="9" fontId="0" fillId="0" borderId="5" xfId="0" applyNumberFormat="1" applyBorder="1" applyProtection="1"/>
    <xf numFmtId="0" fontId="0" fillId="0" borderId="4" xfId="0" applyBorder="1" applyAlignment="1" applyProtection="1"/>
    <xf numFmtId="0" fontId="0" fillId="0" borderId="0" xfId="0" applyBorder="1" applyAlignment="1" applyProtection="1"/>
    <xf numFmtId="0" fontId="5" fillId="0" borderId="0" xfId="0" applyFont="1" applyBorder="1" applyAlignment="1" applyProtection="1">
      <alignment wrapText="1"/>
    </xf>
    <xf numFmtId="0" fontId="5" fillId="0" borderId="3" xfId="0" applyFont="1" applyBorder="1" applyAlignment="1" applyProtection="1"/>
    <xf numFmtId="0" fontId="0" fillId="0" borderId="3" xfId="0" applyFill="1" applyBorder="1" applyAlignment="1" applyProtection="1"/>
    <xf numFmtId="0" fontId="2" fillId="0" borderId="3" xfId="0" applyFont="1" applyBorder="1" applyAlignment="1">
      <alignment horizontal="center" wrapText="1"/>
    </xf>
    <xf numFmtId="164" fontId="2" fillId="0" borderId="3" xfId="0" applyNumberFormat="1" applyFont="1" applyBorder="1" applyAlignment="1" applyProtection="1">
      <alignment horizontal="center" wrapText="1"/>
    </xf>
    <xf numFmtId="0" fontId="0" fillId="0" borderId="3" xfId="0" applyBorder="1" applyAlignment="1">
      <alignment horizontal="center"/>
    </xf>
    <xf numFmtId="165" fontId="0" fillId="0" borderId="3" xfId="0" applyNumberFormat="1" applyBorder="1"/>
    <xf numFmtId="0" fontId="17" fillId="0" borderId="0" xfId="0" applyFont="1" applyAlignment="1">
      <alignment wrapText="1"/>
    </xf>
    <xf numFmtId="0" fontId="0" fillId="0" borderId="0" xfId="0" applyAlignment="1">
      <alignment wrapText="1"/>
    </xf>
    <xf numFmtId="0" fontId="0" fillId="0" borderId="0" xfId="0" applyAlignment="1">
      <alignment horizontal="left" wrapText="1" indent="2"/>
    </xf>
    <xf numFmtId="0" fontId="0" fillId="0" borderId="0" xfId="0" applyAlignment="1">
      <alignment horizontal="left" wrapText="1"/>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0" fontId="18" fillId="0" borderId="3" xfId="0" applyFont="1" applyBorder="1" applyAlignment="1">
      <alignment horizontal="center" wrapText="1"/>
    </xf>
    <xf numFmtId="0" fontId="0" fillId="0" borderId="0" xfId="0"/>
    <xf numFmtId="1" fontId="0" fillId="0" borderId="0" xfId="2" applyNumberFormat="1" applyFont="1"/>
    <xf numFmtId="1" fontId="2" fillId="0" borderId="0" xfId="2" applyNumberFormat="1" applyFont="1" applyAlignment="1">
      <alignment vertical="center"/>
    </xf>
    <xf numFmtId="1" fontId="2" fillId="0" borderId="0" xfId="2" applyNumberFormat="1" applyFont="1"/>
    <xf numFmtId="1" fontId="0" fillId="0" borderId="0" xfId="2" applyNumberFormat="1" applyFont="1" applyProtection="1"/>
    <xf numFmtId="1" fontId="0" fillId="0" borderId="0" xfId="2" applyNumberFormat="1" applyFont="1" applyProtection="1">
      <protection hidden="1"/>
    </xf>
    <xf numFmtId="1" fontId="15" fillId="0" borderId="0" xfId="2" applyNumberFormat="1" applyFont="1"/>
    <xf numFmtId="1" fontId="7" fillId="0" borderId="3" xfId="0" applyNumberFormat="1" applyFont="1" applyBorder="1" applyAlignment="1">
      <alignment horizontal="center" vertical="center" wrapText="1"/>
    </xf>
    <xf numFmtId="1" fontId="2" fillId="0" borderId="3" xfId="0" applyNumberFormat="1" applyFont="1" applyBorder="1"/>
    <xf numFmtId="1" fontId="0" fillId="2" borderId="3" xfId="0" applyNumberFormat="1" applyFill="1" applyBorder="1" applyAlignment="1">
      <alignment horizontal="center" vertical="center"/>
    </xf>
    <xf numFmtId="1" fontId="0" fillId="3" borderId="3" xfId="0" applyNumberFormat="1" applyFill="1" applyBorder="1" applyAlignment="1">
      <alignment horizontal="center" vertical="center"/>
    </xf>
    <xf numFmtId="1" fontId="0" fillId="4" borderId="3" xfId="0" applyNumberFormat="1" applyFill="1" applyBorder="1" applyAlignment="1">
      <alignment horizontal="center" vertical="center"/>
    </xf>
    <xf numFmtId="1" fontId="0" fillId="2" borderId="3" xfId="0" applyNumberFormat="1" applyFont="1" applyFill="1" applyBorder="1" applyAlignment="1">
      <alignment horizontal="center" vertical="center"/>
    </xf>
    <xf numFmtId="1" fontId="0" fillId="0" borderId="3" xfId="0" applyNumberFormat="1" applyBorder="1"/>
    <xf numFmtId="1" fontId="2" fillId="2" borderId="3"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1" fontId="2" fillId="4" borderId="3"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1" fontId="0" fillId="0" borderId="0" xfId="0" applyNumberFormat="1" applyFill="1" applyBorder="1" applyAlignment="1" applyProtection="1">
      <alignment horizontal="center" vertical="center"/>
    </xf>
    <xf numFmtId="1" fontId="15" fillId="0" borderId="0" xfId="0" applyNumberFormat="1" applyFont="1" applyProtection="1"/>
    <xf numFmtId="0" fontId="0" fillId="0" borderId="2" xfId="0" applyBorder="1" applyAlignment="1" applyProtection="1">
      <protection locked="0"/>
    </xf>
    <xf numFmtId="0" fontId="3"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pplyProtection="1">
      <alignment horizontal="center"/>
    </xf>
    <xf numFmtId="0" fontId="0" fillId="0" borderId="1" xfId="0" applyBorder="1" applyAlignment="1" applyProtection="1">
      <protection locked="0"/>
    </xf>
    <xf numFmtId="0" fontId="14" fillId="0" borderId="4" xfId="0" applyFont="1" applyBorder="1" applyAlignment="1" applyProtection="1">
      <alignment horizontal="right"/>
    </xf>
    <xf numFmtId="0" fontId="14" fillId="0" borderId="2" xfId="0" applyFont="1" applyBorder="1" applyAlignment="1" applyProtection="1">
      <alignment horizontal="right"/>
    </xf>
    <xf numFmtId="0" fontId="2" fillId="0" borderId="0" xfId="0" applyFont="1" applyAlignment="1" applyProtection="1">
      <alignment horizontal="center"/>
    </xf>
    <xf numFmtId="15" fontId="0" fillId="0" borderId="2" xfId="0" applyNumberFormat="1" applyBorder="1" applyAlignment="1" applyProtection="1">
      <protection locked="0"/>
    </xf>
    <xf numFmtId="0" fontId="0" fillId="0" borderId="0" xfId="0"/>
    <xf numFmtId="0" fontId="17" fillId="0" borderId="0" xfId="0" applyFont="1" applyAlignment="1">
      <alignment horizontal="center" vertical="center"/>
    </xf>
    <xf numFmtId="0" fontId="17" fillId="0" borderId="1" xfId="0" applyFont="1" applyBorder="1" applyAlignment="1">
      <alignment horizontal="center" vertical="center"/>
    </xf>
    <xf numFmtId="0" fontId="0" fillId="0" borderId="0" xfId="0"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tabSelected="1" zoomScale="80" zoomScaleNormal="80" workbookViewId="0">
      <selection activeCell="E93" sqref="E93"/>
    </sheetView>
  </sheetViews>
  <sheetFormatPr defaultRowHeight="15" x14ac:dyDescent="0.25"/>
  <cols>
    <col min="1" max="1" width="76.85546875" customWidth="1"/>
    <col min="2" max="2" width="23.28515625" customWidth="1"/>
    <col min="3" max="3" width="13.140625" style="3" customWidth="1"/>
    <col min="4" max="4" width="10" style="4" bestFit="1" customWidth="1"/>
    <col min="5" max="5" width="12.140625" customWidth="1"/>
    <col min="6" max="6" width="33.140625" customWidth="1"/>
    <col min="7" max="7" width="11.85546875" style="4" customWidth="1"/>
    <col min="8" max="8" width="8.7109375" style="110"/>
  </cols>
  <sheetData>
    <row r="1" spans="1:8" ht="20.25" x14ac:dyDescent="0.3">
      <c r="A1" s="130" t="s">
        <v>0</v>
      </c>
      <c r="B1" s="130"/>
      <c r="C1" s="130"/>
      <c r="D1" s="130"/>
      <c r="E1" s="130"/>
      <c r="F1" s="130"/>
      <c r="G1" s="130"/>
    </row>
    <row r="2" spans="1:8" ht="20.25" x14ac:dyDescent="0.3">
      <c r="A2" s="130" t="s">
        <v>135</v>
      </c>
      <c r="B2" s="130"/>
      <c r="C2" s="130"/>
      <c r="D2" s="130"/>
      <c r="E2" s="130"/>
      <c r="F2" s="130"/>
      <c r="G2" s="130"/>
    </row>
    <row r="3" spans="1:8" ht="18" x14ac:dyDescent="0.25">
      <c r="A3" s="131" t="s">
        <v>1</v>
      </c>
      <c r="B3" s="131"/>
      <c r="C3" s="131"/>
      <c r="D3" s="131"/>
      <c r="E3" s="131"/>
      <c r="F3" s="131"/>
      <c r="G3" s="131"/>
    </row>
    <row r="4" spans="1:8" x14ac:dyDescent="0.25">
      <c r="A4" s="132"/>
      <c r="B4" s="132"/>
      <c r="C4" s="132"/>
      <c r="D4" s="132"/>
      <c r="E4" s="132"/>
      <c r="F4" s="132"/>
      <c r="G4" s="132"/>
    </row>
    <row r="5" spans="1:8" x14ac:dyDescent="0.25">
      <c r="A5" s="1" t="s">
        <v>2</v>
      </c>
      <c r="B5" s="133"/>
      <c r="C5" s="133"/>
      <c r="D5" s="133"/>
      <c r="E5" s="133"/>
    </row>
    <row r="6" spans="1:8" x14ac:dyDescent="0.25">
      <c r="A6" s="1" t="s">
        <v>3</v>
      </c>
      <c r="B6" s="129"/>
      <c r="C6" s="129"/>
      <c r="D6" s="129"/>
      <c r="E6" s="129"/>
    </row>
    <row r="7" spans="1:8" x14ac:dyDescent="0.25">
      <c r="A7" s="1" t="s">
        <v>4</v>
      </c>
      <c r="B7" s="129"/>
      <c r="C7" s="129"/>
      <c r="D7" s="129"/>
      <c r="E7" s="129"/>
    </row>
    <row r="8" spans="1:8" x14ac:dyDescent="0.25">
      <c r="A8" s="1" t="s">
        <v>5</v>
      </c>
      <c r="B8" s="137"/>
      <c r="C8" s="137"/>
      <c r="D8" s="137"/>
      <c r="E8" s="137"/>
    </row>
    <row r="9" spans="1:8" x14ac:dyDescent="0.25">
      <c r="A9" s="1" t="s">
        <v>6</v>
      </c>
      <c r="B9" s="129"/>
      <c r="C9" s="129"/>
      <c r="D9" s="129"/>
      <c r="E9" s="129"/>
    </row>
    <row r="10" spans="1:8" x14ac:dyDescent="0.25">
      <c r="A10" s="1" t="s">
        <v>7</v>
      </c>
      <c r="B10" s="129"/>
      <c r="C10" s="129"/>
      <c r="D10" s="129"/>
      <c r="E10" s="129"/>
    </row>
    <row r="11" spans="1:8" x14ac:dyDescent="0.25">
      <c r="A11" s="1" t="s">
        <v>8</v>
      </c>
      <c r="B11" s="129"/>
      <c r="C11" s="129"/>
      <c r="D11" s="129"/>
      <c r="E11" s="129"/>
    </row>
    <row r="12" spans="1:8" x14ac:dyDescent="0.25">
      <c r="A12" s="138"/>
      <c r="B12" s="138"/>
      <c r="C12" s="138"/>
      <c r="D12" s="138"/>
      <c r="E12" s="138"/>
      <c r="F12" s="138"/>
      <c r="G12" s="138"/>
    </row>
    <row r="13" spans="1:8" x14ac:dyDescent="0.25">
      <c r="A13" s="2"/>
    </row>
    <row r="14" spans="1:8" ht="18" x14ac:dyDescent="0.25">
      <c r="A14" s="5" t="s">
        <v>9</v>
      </c>
    </row>
    <row r="15" spans="1:8" s="11" customFormat="1" ht="31.5" x14ac:dyDescent="0.25">
      <c r="A15" s="6" t="s">
        <v>10</v>
      </c>
      <c r="B15" s="7" t="s">
        <v>11</v>
      </c>
      <c r="C15" s="8" t="s">
        <v>12</v>
      </c>
      <c r="D15" s="9" t="s">
        <v>13</v>
      </c>
      <c r="E15" s="10" t="s">
        <v>14</v>
      </c>
      <c r="F15" s="10" t="s">
        <v>15</v>
      </c>
      <c r="G15" s="116" t="s">
        <v>16</v>
      </c>
      <c r="H15" s="111"/>
    </row>
    <row r="16" spans="1:8" s="18" customFormat="1" ht="15.75" x14ac:dyDescent="0.25">
      <c r="A16" s="12" t="s">
        <v>17</v>
      </c>
      <c r="B16" s="13"/>
      <c r="C16" s="14">
        <f>SUM(C17:C22)/COUNTA(C17:C22)</f>
        <v>1</v>
      </c>
      <c r="D16" s="15">
        <f>SUM(D17:D22)/COUNTA(D17:D22)</f>
        <v>4</v>
      </c>
      <c r="E16" s="16">
        <v>0.1</v>
      </c>
      <c r="F16" s="17"/>
      <c r="G16" s="117"/>
      <c r="H16" s="112"/>
    </row>
    <row r="17" spans="1:8" ht="31.5" x14ac:dyDescent="0.25">
      <c r="A17" s="19" t="s">
        <v>95</v>
      </c>
      <c r="B17" s="20" t="s">
        <v>18</v>
      </c>
      <c r="C17" s="21">
        <f>IF($B17=$B$86,$D$86,IF($B17=$B$87,$D$87,IF($B17=$B$88,$D$88,IF($B17=$B$89,$D$89,$D$90))))</f>
        <v>1</v>
      </c>
      <c r="D17" s="22">
        <f>IF($B17=$B$86,$C$86,IF($B17=$B$87,$C$87,IF($B17=$B$88,$C$88,IF($B17=$B$89,$C$89,$C$90))))</f>
        <v>4</v>
      </c>
      <c r="E17" s="23"/>
      <c r="F17" s="24"/>
      <c r="G17" s="118">
        <v>1</v>
      </c>
      <c r="H17" s="113"/>
    </row>
    <row r="18" spans="1:8" ht="15.75" x14ac:dyDescent="0.25">
      <c r="A18" s="26" t="s">
        <v>96</v>
      </c>
      <c r="B18" s="27" t="s">
        <v>19</v>
      </c>
      <c r="C18" s="28">
        <f>IF($B18=$B$102,$D$102,IF($B18=$B$103,$D$103,IF($B18=$B$104,$D$104,IF($B18=$B$105,$D$105,$D$106))))</f>
        <v>1</v>
      </c>
      <c r="D18" s="29">
        <f>IF($B18=$B$102,$C$102,IF($B18=$B$103,$C$103,IF($B18=$B$104,$C$104,IF($B18=$B$105,$C$105,$C$106))))</f>
        <v>4</v>
      </c>
      <c r="E18" s="30"/>
      <c r="F18" s="31"/>
      <c r="G18" s="119">
        <v>1</v>
      </c>
      <c r="H18" s="114"/>
    </row>
    <row r="19" spans="1:8" ht="15.75" x14ac:dyDescent="0.25">
      <c r="A19" s="19" t="s">
        <v>97</v>
      </c>
      <c r="B19" s="20" t="s">
        <v>18</v>
      </c>
      <c r="C19" s="21">
        <f>IF($B19=$B$86,$D$86,IF($B19=$B$87,$D$87,IF($B19=$B$88,$D$88,IF($B19=$B$89,$D$89,$D$90))))</f>
        <v>1</v>
      </c>
      <c r="D19" s="22">
        <f>IF($B19=$B$86,$C$86,IF($B19=$B$87,$C$87,IF($B19=$B$88,$C$88,IF($B19=$B$89,$C$89,$C$90))))</f>
        <v>4</v>
      </c>
      <c r="E19" s="23"/>
      <c r="F19" s="24"/>
      <c r="G19" s="118">
        <v>1</v>
      </c>
      <c r="H19" s="114"/>
    </row>
    <row r="20" spans="1:8" ht="15.75" x14ac:dyDescent="0.25">
      <c r="A20" s="19" t="s">
        <v>98</v>
      </c>
      <c r="B20" s="20" t="s">
        <v>18</v>
      </c>
      <c r="C20" s="21">
        <f>IF($B20=$B$86,$D$86,IF($B20=$B$87,$D$87,IF($B20=$B$88,$D$88,IF($B20=$B$89,$D$89,$D$90))))</f>
        <v>1</v>
      </c>
      <c r="D20" s="22">
        <f>IF($B20=$B$86,$C$86,IF($B20=$B$87,$C$87,IF($B20=$B$88,$C$88,IF($B20=$B$89,$C$89,$C$90))))</f>
        <v>4</v>
      </c>
      <c r="E20" s="23"/>
      <c r="F20" s="24"/>
      <c r="G20" s="118">
        <v>2</v>
      </c>
      <c r="H20" s="114"/>
    </row>
    <row r="21" spans="1:8" ht="15.75" x14ac:dyDescent="0.25">
      <c r="A21" s="32" t="s">
        <v>99</v>
      </c>
      <c r="B21" s="33" t="s">
        <v>20</v>
      </c>
      <c r="C21" s="34">
        <f>IF($B21=$B$93,$D$93,IF($B21=$B$94,$D$94,$D$95))</f>
        <v>1</v>
      </c>
      <c r="D21" s="35">
        <f>IF($B21=$B$93,$C$93,IF($B21=$B$94,$C$94,$C$95))</f>
        <v>4</v>
      </c>
      <c r="E21" s="36"/>
      <c r="F21" s="37"/>
      <c r="G21" s="120">
        <v>5</v>
      </c>
      <c r="H21" s="114"/>
    </row>
    <row r="22" spans="1:8" ht="31.5" x14ac:dyDescent="0.25">
      <c r="A22" s="19" t="s">
        <v>21</v>
      </c>
      <c r="B22" s="20" t="s">
        <v>18</v>
      </c>
      <c r="C22" s="21">
        <f>IF($B22=$B$86,$D$86,IF($B22=$B$87,$D$87,IF($B22=$B$88,$D$88,IF($B22=$B$89,$D$89,$D$90))))</f>
        <v>1</v>
      </c>
      <c r="D22" s="22">
        <f>IF($B22=$B$86,$C$86,IF($B22=$B$87,$C$87,IF($B22=$B$88,$C$88,IF($B22=$B$89,$C$89,$C$90))))</f>
        <v>4</v>
      </c>
      <c r="E22" s="23"/>
      <c r="F22" s="24"/>
      <c r="G22" s="118">
        <v>2</v>
      </c>
      <c r="H22" s="114"/>
    </row>
    <row r="23" spans="1:8" ht="15.75" x14ac:dyDescent="0.25">
      <c r="A23" s="38"/>
      <c r="C23" s="39"/>
      <c r="D23" s="40"/>
      <c r="E23" s="41"/>
      <c r="F23" s="42"/>
      <c r="H23" s="114"/>
    </row>
    <row r="24" spans="1:8" s="18" customFormat="1" ht="15.75" x14ac:dyDescent="0.25">
      <c r="A24" s="12" t="s">
        <v>22</v>
      </c>
      <c r="B24" s="43"/>
      <c r="C24" s="14"/>
      <c r="D24" s="44"/>
      <c r="E24" s="45"/>
      <c r="F24" s="46"/>
      <c r="G24" s="117"/>
      <c r="H24" s="114"/>
    </row>
    <row r="25" spans="1:8" s="18" customFormat="1" ht="15.75" x14ac:dyDescent="0.25">
      <c r="A25" s="12" t="s">
        <v>23</v>
      </c>
      <c r="B25" s="43"/>
      <c r="C25" s="14">
        <f>SUM(C26:C31)/COUNTA(C26:C31)</f>
        <v>1</v>
      </c>
      <c r="D25" s="15">
        <f>SUM(D26:D31)/COUNTA(D26:D31)</f>
        <v>4</v>
      </c>
      <c r="E25" s="47">
        <v>0.15</v>
      </c>
      <c r="F25" s="46"/>
      <c r="G25" s="117"/>
      <c r="H25" s="114"/>
    </row>
    <row r="26" spans="1:8" ht="15.75" x14ac:dyDescent="0.25">
      <c r="A26" s="19" t="s">
        <v>100</v>
      </c>
      <c r="B26" s="20" t="s">
        <v>18</v>
      </c>
      <c r="C26" s="21">
        <f>IF($B26=$B$86,$D$86,IF($B26=$B$87,$D$87,IF($B26=$B$88,$D$88,IF($B26=$B$89,$D$89,$D$90))))</f>
        <v>1</v>
      </c>
      <c r="D26" s="22">
        <f>IF($B26=$B$86,$C$86,IF($B26=$B$87,$C$87,IF($B26=$B$88,$C$88,IF($B26=$B$89,$C$89,$C$90))))</f>
        <v>4</v>
      </c>
      <c r="E26" s="23"/>
      <c r="F26" s="24"/>
      <c r="G26" s="118">
        <v>1</v>
      </c>
      <c r="H26" s="114"/>
    </row>
    <row r="27" spans="1:8" ht="15.75" x14ac:dyDescent="0.25">
      <c r="A27" s="26" t="s">
        <v>101</v>
      </c>
      <c r="B27" s="27" t="s">
        <v>19</v>
      </c>
      <c r="C27" s="28">
        <f>IF($B27=$B$102,$D$102,IF($B27=$B$103,$D$103,IF($B27=$B$104,$D$104,IF($B27=$B$105,$D$105,$D$106))))</f>
        <v>1</v>
      </c>
      <c r="D27" s="29">
        <f>IF($B27=$B$102,$C$102,IF($B27=$B$103,$C$103,IF($B27=$B$104,$C$104,IF($B27=$B$105,$C$105,$C$106))))</f>
        <v>4</v>
      </c>
      <c r="E27" s="30"/>
      <c r="F27" s="31"/>
      <c r="G27" s="119">
        <v>1</v>
      </c>
      <c r="H27" s="114"/>
    </row>
    <row r="28" spans="1:8" ht="15.75" x14ac:dyDescent="0.25">
      <c r="A28" s="26" t="s">
        <v>102</v>
      </c>
      <c r="B28" s="27" t="s">
        <v>19</v>
      </c>
      <c r="C28" s="28">
        <f>IF($B28=$B$102,$D$102,IF($B28=$B$103,$D$103,IF($B28=$B$104,$D$104,IF($B28=$B$105,$D$105,$D$106))))</f>
        <v>1</v>
      </c>
      <c r="D28" s="29">
        <f>IF($B28=$B$102,$C$102,IF($B28=$B$103,$C$103,IF($B28=$B$104,$C$104,IF($B28=$B$105,$C$105,$C$106))))</f>
        <v>4</v>
      </c>
      <c r="E28" s="30"/>
      <c r="F28" s="31"/>
      <c r="G28" s="119">
        <v>1</v>
      </c>
      <c r="H28" s="114"/>
    </row>
    <row r="29" spans="1:8" ht="15.75" x14ac:dyDescent="0.25">
      <c r="A29" s="19" t="s">
        <v>103</v>
      </c>
      <c r="B29" s="20" t="s">
        <v>18</v>
      </c>
      <c r="C29" s="21">
        <f>IF($B29=$B$86,$D$86,IF($B29=$B$87,$D$87,IF($B29=$B$88,$D$88,IF($B29=$B$89,$D$89,$D$90))))</f>
        <v>1</v>
      </c>
      <c r="D29" s="22">
        <f>IF($B29=$B$86,$C$86,IF($B29=$B$87,$C$87,IF($B29=$B$88,$C$88,IF($B29=$B$89,$C$89,$C$90))))</f>
        <v>4</v>
      </c>
      <c r="E29" s="23"/>
      <c r="F29" s="24"/>
      <c r="G29" s="118">
        <v>1</v>
      </c>
      <c r="H29" s="114"/>
    </row>
    <row r="30" spans="1:8" ht="31.5" x14ac:dyDescent="0.25">
      <c r="A30" s="19" t="s">
        <v>104</v>
      </c>
      <c r="B30" s="20" t="s">
        <v>18</v>
      </c>
      <c r="C30" s="21">
        <f>IF($B30=$B$86,$D$86,IF($B30=$B$87,$D$87,IF($B30=$B$88,$D$88,IF($B30=$B$89,$D$89,$D$90))))</f>
        <v>1</v>
      </c>
      <c r="D30" s="22">
        <f>IF($B30=$B$86,$C$86,IF($B30=$B$87,$C$87,IF($B30=$B$88,$C$88,IF($B30=$B$89,$C$89,$C$90))))</f>
        <v>4</v>
      </c>
      <c r="E30" s="23"/>
      <c r="F30" s="24"/>
      <c r="G30" s="118">
        <v>1</v>
      </c>
      <c r="H30" s="114"/>
    </row>
    <row r="31" spans="1:8" ht="31.5" x14ac:dyDescent="0.25">
      <c r="A31" s="19" t="s">
        <v>105</v>
      </c>
      <c r="B31" s="20" t="s">
        <v>18</v>
      </c>
      <c r="C31" s="21">
        <f>IF($B31=$B$86,$D$86,IF($B31=$B$87,$D$87,IF($B31=$B$88,$D$88,IF($B31=$B$89,$D$89,$D$90))))</f>
        <v>1</v>
      </c>
      <c r="D31" s="22">
        <f>IF($B31=$B$86,$C$86,IF($B31=$B$87,$C$87,IF($B31=$B$88,$C$88,IF($B31=$B$89,$C$89,$C$90))))</f>
        <v>4</v>
      </c>
      <c r="E31" s="23"/>
      <c r="F31" s="24"/>
      <c r="G31" s="118">
        <v>1</v>
      </c>
      <c r="H31" s="114"/>
    </row>
    <row r="32" spans="1:8" s="18" customFormat="1" ht="15.75" x14ac:dyDescent="0.25">
      <c r="A32" s="12" t="s">
        <v>24</v>
      </c>
      <c r="B32" s="43"/>
      <c r="C32" s="14">
        <f>SUM(C33:C37)/COUNTA(C33:C37)</f>
        <v>1</v>
      </c>
      <c r="D32" s="15">
        <f>SUM(D33:D37)/COUNTA(D33:D37)</f>
        <v>4</v>
      </c>
      <c r="E32" s="47">
        <v>0.15</v>
      </c>
      <c r="F32" s="46"/>
      <c r="G32" s="117"/>
      <c r="H32" s="114"/>
    </row>
    <row r="33" spans="1:8" ht="15.75" x14ac:dyDescent="0.25">
      <c r="A33" s="32" t="s">
        <v>106</v>
      </c>
      <c r="B33" s="33" t="s">
        <v>20</v>
      </c>
      <c r="C33" s="34">
        <f>IF($B33=$B$93,$D$93,IF($B33=$B$94,$D$94,$D$95))</f>
        <v>1</v>
      </c>
      <c r="D33" s="35">
        <f>IF($B33=$B$93,$C$93,IF($B33=$B$94,$C$94,$C$95))</f>
        <v>4</v>
      </c>
      <c r="E33" s="36"/>
      <c r="F33" s="37"/>
      <c r="G33" s="120">
        <v>2</v>
      </c>
      <c r="H33" s="114"/>
    </row>
    <row r="34" spans="1:8" ht="15.75" x14ac:dyDescent="0.25">
      <c r="A34" s="32" t="s">
        <v>107</v>
      </c>
      <c r="B34" s="33" t="s">
        <v>20</v>
      </c>
      <c r="C34" s="34">
        <f>IF($B34=$B$93,$D$93,IF($B34=$B$94,$D$94,$D$95))</f>
        <v>1</v>
      </c>
      <c r="D34" s="35">
        <f>IF($B34=$B$93,$C$93,IF($B34=$B$94,$C$94,$C$95))</f>
        <v>4</v>
      </c>
      <c r="E34" s="36"/>
      <c r="F34" s="37"/>
      <c r="G34" s="120">
        <v>2</v>
      </c>
      <c r="H34" s="114"/>
    </row>
    <row r="35" spans="1:8" ht="31.5" x14ac:dyDescent="0.25">
      <c r="A35" s="32" t="s">
        <v>94</v>
      </c>
      <c r="B35" s="33" t="s">
        <v>20</v>
      </c>
      <c r="C35" s="34">
        <f>IF($B35=$B$93,$D$93,IF($B35=$B$94,$D$94,$D$95))</f>
        <v>1</v>
      </c>
      <c r="D35" s="35">
        <f>IF($B35=$B$93,$C$93,IF($B35=$B$94,$C$94,$C$95))</f>
        <v>4</v>
      </c>
      <c r="E35" s="36"/>
      <c r="F35" s="37"/>
      <c r="G35" s="120">
        <v>2</v>
      </c>
      <c r="H35" s="114"/>
    </row>
    <row r="36" spans="1:8" ht="15.75" x14ac:dyDescent="0.25">
      <c r="A36" s="32" t="s">
        <v>108</v>
      </c>
      <c r="B36" s="33" t="s">
        <v>20</v>
      </c>
      <c r="C36" s="34">
        <f>IF($B36=$B$93,$D$93,IF($B36=$B$94,$D$94,$D$95))</f>
        <v>1</v>
      </c>
      <c r="D36" s="35">
        <f>IF($B36=$B$93,$C$93,IF($B36=$B$94,$C$94,$C$95))</f>
        <v>4</v>
      </c>
      <c r="E36" s="36"/>
      <c r="F36" s="37"/>
      <c r="G36" s="120">
        <v>2</v>
      </c>
      <c r="H36" s="114"/>
    </row>
    <row r="37" spans="1:8" ht="31.5" x14ac:dyDescent="0.25">
      <c r="A37" s="32" t="s">
        <v>92</v>
      </c>
      <c r="B37" s="33" t="s">
        <v>20</v>
      </c>
      <c r="C37" s="34">
        <f>IF($B37=$B$93,$D$93,IF($B37=$B$94,$D$94,$D$95))</f>
        <v>1</v>
      </c>
      <c r="D37" s="35">
        <f>IF($B37=$B$93,$C$93,IF($B37=$B$94,$C$94,$C$95))</f>
        <v>4</v>
      </c>
      <c r="E37" s="36"/>
      <c r="F37" s="37"/>
      <c r="G37" s="120">
        <v>2</v>
      </c>
      <c r="H37" s="114"/>
    </row>
    <row r="38" spans="1:8" s="18" customFormat="1" ht="15.75" x14ac:dyDescent="0.25">
      <c r="A38" s="48" t="s">
        <v>25</v>
      </c>
      <c r="B38" s="43"/>
      <c r="C38" s="14">
        <f>SUM(C39:C40)/COUNTA(C39:C40)</f>
        <v>1</v>
      </c>
      <c r="D38" s="15">
        <f>SUM(D39:D40)/COUNTA(D39:D40)</f>
        <v>4</v>
      </c>
      <c r="E38" s="47">
        <v>0.05</v>
      </c>
      <c r="F38" s="46"/>
      <c r="G38" s="117"/>
      <c r="H38" s="114"/>
    </row>
    <row r="39" spans="1:8" ht="31.5" x14ac:dyDescent="0.25">
      <c r="A39" s="19" t="s">
        <v>109</v>
      </c>
      <c r="B39" s="20" t="s">
        <v>18</v>
      </c>
      <c r="C39" s="21">
        <f>IF($B39=$B$86,$D$86,IF($B39=$B$87,$D$87,IF($B39=$B$88,$D$88,IF($B39=$B$89,$D$89,$D$90))))</f>
        <v>1</v>
      </c>
      <c r="D39" s="22">
        <f>IF($B39=$B$86,$C$86,IF($B39=$B$87,$C$87,IF($B39=$B$88,$C$88,IF($B39=$B$89,$C$89,$C$90))))</f>
        <v>4</v>
      </c>
      <c r="E39" s="23"/>
      <c r="F39" s="24"/>
      <c r="G39" s="118">
        <v>2</v>
      </c>
      <c r="H39" s="114"/>
    </row>
    <row r="40" spans="1:8" ht="31.5" x14ac:dyDescent="0.25">
      <c r="A40" s="19" t="s">
        <v>110</v>
      </c>
      <c r="B40" s="20" t="s">
        <v>18</v>
      </c>
      <c r="C40" s="21">
        <f>IF($B40=$B$86,$D$86,IF($B40=$B$87,$D$87,IF($B40=$B$88,$D$88,IF($B40=$B$89,$D$89,$D$90))))</f>
        <v>1</v>
      </c>
      <c r="D40" s="22">
        <f>IF($B40=$B$86,$C$86,IF($B40=$B$87,$C$87,IF($B40=$B$88,$C$88,IF($B40=$B$89,$C$89,$C$90))))</f>
        <v>4</v>
      </c>
      <c r="E40" s="23"/>
      <c r="F40" s="24"/>
      <c r="G40" s="118">
        <v>2</v>
      </c>
      <c r="H40" s="114"/>
    </row>
    <row r="41" spans="1:8" s="18" customFormat="1" ht="15.75" x14ac:dyDescent="0.25">
      <c r="A41" s="12" t="s">
        <v>26</v>
      </c>
      <c r="B41" s="43"/>
      <c r="C41" s="14">
        <f>SUM(C42:C45)/COUNTA(C42:C45)</f>
        <v>1</v>
      </c>
      <c r="D41" s="15">
        <f>SUM(D42:D45)/COUNTA(D42:D45)</f>
        <v>4</v>
      </c>
      <c r="E41" s="47">
        <v>0.15</v>
      </c>
      <c r="F41" s="46"/>
      <c r="G41" s="117"/>
      <c r="H41" s="114"/>
    </row>
    <row r="42" spans="1:8" ht="15.75" x14ac:dyDescent="0.25">
      <c r="A42" s="19" t="s">
        <v>111</v>
      </c>
      <c r="B42" s="20" t="s">
        <v>18</v>
      </c>
      <c r="C42" s="21">
        <f>IF($B42=$B$86,$D$86,IF($B42=$B$87,$D$87,IF($B42=$B$88,$D$88,IF($B42=$B$89,$D$89,$D$90))))</f>
        <v>1</v>
      </c>
      <c r="D42" s="22">
        <f>IF($B42=$B$86,$C$86,IF($B42=$B$87,$C$87,IF($B42=$B$88,$C$88,IF($B42=$B$89,$C$89,$C$90))))</f>
        <v>4</v>
      </c>
      <c r="E42" s="23"/>
      <c r="F42" s="24"/>
      <c r="G42" s="118">
        <v>5</v>
      </c>
      <c r="H42" s="114"/>
    </row>
    <row r="43" spans="1:8" ht="15.75" x14ac:dyDescent="0.25">
      <c r="A43" s="19" t="s">
        <v>112</v>
      </c>
      <c r="B43" s="20" t="s">
        <v>18</v>
      </c>
      <c r="C43" s="21">
        <f>IF($B43=$B$86,$D$86,IF($B43=$B$87,$D$87,IF($B43=$B$88,$D$88,IF($B43=$B$89,$D$89,$D$90))))</f>
        <v>1</v>
      </c>
      <c r="D43" s="22">
        <f>IF($B43=$B$86,$C$86,IF($B43=$B$87,$C$87,IF($B43=$B$88,$C$88,IF($B43=$B$89,$C$89,$C$90))))</f>
        <v>4</v>
      </c>
      <c r="E43" s="23"/>
      <c r="F43" s="24"/>
      <c r="G43" s="118">
        <v>6</v>
      </c>
      <c r="H43" s="114"/>
    </row>
    <row r="44" spans="1:8" ht="15.75" x14ac:dyDescent="0.25">
      <c r="A44" s="19" t="s">
        <v>113</v>
      </c>
      <c r="B44" s="20" t="s">
        <v>18</v>
      </c>
      <c r="C44" s="21">
        <f>IF($B44=$B$86,$D$86,IF($B44=$B$87,$D$87,IF($B44=$B$88,$D$88,IF($B44=$B$89,$D$89,$D$90))))</f>
        <v>1</v>
      </c>
      <c r="D44" s="22">
        <f>IF($B44=$B$86,$C$86,IF($B44=$B$87,$C$87,IF($B44=$B$88,$C$88,IF($B44=$B$89,$C$89,$C$90))))</f>
        <v>4</v>
      </c>
      <c r="E44" s="23"/>
      <c r="F44" s="24"/>
      <c r="G44" s="118">
        <v>5</v>
      </c>
      <c r="H44" s="114"/>
    </row>
    <row r="45" spans="1:8" ht="15.75" x14ac:dyDescent="0.25">
      <c r="A45" s="19" t="s">
        <v>114</v>
      </c>
      <c r="B45" s="20" t="s">
        <v>18</v>
      </c>
      <c r="C45" s="21">
        <f>IF($B45=$B$86,$D$86,IF($B45=$B$87,$D$87,IF($B45=$B$88,$D$88,IF($B45=$B$89,$D$89,$D$90))))</f>
        <v>1</v>
      </c>
      <c r="D45" s="22">
        <f>IF($B45=$B$86,$C$86,IF($B45=$B$87,$C$87,IF($B45=$B$88,$C$88,IF($B45=$B$89,$C$89,$C$90))))</f>
        <v>4</v>
      </c>
      <c r="E45" s="23"/>
      <c r="F45" s="24"/>
      <c r="G45" s="118">
        <v>5</v>
      </c>
      <c r="H45" s="114"/>
    </row>
    <row r="46" spans="1:8" s="18" customFormat="1" ht="15.75" x14ac:dyDescent="0.25">
      <c r="A46" s="12" t="s">
        <v>27</v>
      </c>
      <c r="B46" s="43"/>
      <c r="C46" s="14">
        <f>SUM(C47:C50)/COUNTA(C47:C50)</f>
        <v>1</v>
      </c>
      <c r="D46" s="15">
        <f>SUM(D47:D50)/COUNTA(D47:D50)</f>
        <v>4</v>
      </c>
      <c r="E46" s="47">
        <v>0.1</v>
      </c>
      <c r="F46" s="46"/>
      <c r="G46" s="117"/>
      <c r="H46" s="114"/>
    </row>
    <row r="47" spans="1:8" ht="31.5" x14ac:dyDescent="0.25">
      <c r="A47" s="26" t="s">
        <v>28</v>
      </c>
      <c r="B47" s="27" t="s">
        <v>19</v>
      </c>
      <c r="C47" s="28">
        <f>IF($B47=$B$102,$D$102,IF($B47=$B$103,$D$103,IF($B47=$B$104,$D$104,IF($B47=$B$105,$D$105,$D$106))))</f>
        <v>1</v>
      </c>
      <c r="D47" s="29">
        <f>IF($B47=$B$102,$C$102,IF($B47=$B$103,$C$103,IF($B47=$B$104,$C$104,IF($B47=$B$105,$C$105,$C$106))))</f>
        <v>4</v>
      </c>
      <c r="E47" s="30"/>
      <c r="F47" s="31"/>
      <c r="G47" s="119">
        <v>2</v>
      </c>
      <c r="H47" s="114"/>
    </row>
    <row r="48" spans="1:8" ht="15.75" x14ac:dyDescent="0.25">
      <c r="A48" s="26" t="s">
        <v>115</v>
      </c>
      <c r="B48" s="27" t="s">
        <v>19</v>
      </c>
      <c r="C48" s="28">
        <f>IF($B48=$B$102,$D$102,IF($B48=$B$103,$D$103,IF($B48=$B$104,$D$104,IF($B48=$B$105,$D$105,$D$106))))</f>
        <v>1</v>
      </c>
      <c r="D48" s="29">
        <f>IF($B48=$B$102,$C$102,IF($B48=$B$103,$C$103,IF($B48=$B$104,$C$104,IF($B48=$B$105,$C$105,$C$106))))</f>
        <v>4</v>
      </c>
      <c r="E48" s="30"/>
      <c r="F48" s="31"/>
      <c r="G48" s="119">
        <v>2</v>
      </c>
      <c r="H48" s="114"/>
    </row>
    <row r="49" spans="1:8" ht="15.75" x14ac:dyDescent="0.25">
      <c r="A49" s="26" t="s">
        <v>116</v>
      </c>
      <c r="B49" s="27" t="s">
        <v>19</v>
      </c>
      <c r="C49" s="28">
        <f>IF($B49=$B$102,$D$102,IF($B49=$B$103,$D$103,IF($B49=$B$104,$D$104,IF($B49=$B$105,$D$105,$D$106))))</f>
        <v>1</v>
      </c>
      <c r="D49" s="29">
        <f>IF($B49=$B$102,$C$102,IF($B49=$B$103,$C$103,IF($B49=$B$104,$C$104,IF($B49=$B$105,$C$105,$C$106))))</f>
        <v>4</v>
      </c>
      <c r="E49" s="30"/>
      <c r="F49" s="31"/>
      <c r="G49" s="119">
        <v>2</v>
      </c>
      <c r="H49" s="114"/>
    </row>
    <row r="50" spans="1:8" ht="15.75" x14ac:dyDescent="0.25">
      <c r="A50" s="32" t="s">
        <v>117</v>
      </c>
      <c r="B50" s="33" t="s">
        <v>20</v>
      </c>
      <c r="C50" s="34">
        <f>IF($B50=$B$93,$D$93,IF($B50=$B$94,$D$94,$D$95))</f>
        <v>1</v>
      </c>
      <c r="D50" s="35">
        <f>IF($B50=$B$93,$C$93,IF($B50=$B$94,$C$94,$C$95))</f>
        <v>4</v>
      </c>
      <c r="E50" s="36"/>
      <c r="F50" s="37"/>
      <c r="G50" s="120">
        <v>2</v>
      </c>
      <c r="H50" s="114"/>
    </row>
    <row r="51" spans="1:8" s="18" customFormat="1" ht="15.75" x14ac:dyDescent="0.25">
      <c r="A51" s="12" t="s">
        <v>29</v>
      </c>
      <c r="B51" s="49"/>
      <c r="C51" s="14">
        <f>SUM(C52:C53)/COUNTA(C52:C53)</f>
        <v>1</v>
      </c>
      <c r="D51" s="15">
        <f>SUM(D52:D53)/COUNTA(D52:D53)</f>
        <v>4</v>
      </c>
      <c r="E51" s="47">
        <v>0.1</v>
      </c>
      <c r="F51" s="46"/>
      <c r="G51" s="117"/>
      <c r="H51" s="114"/>
    </row>
    <row r="52" spans="1:8" s="51" customFormat="1" ht="15.75" x14ac:dyDescent="0.25">
      <c r="A52" s="19" t="s">
        <v>118</v>
      </c>
      <c r="B52" s="50" t="s">
        <v>18</v>
      </c>
      <c r="C52" s="21">
        <f>IF($B52=$B$86,$D$86,IF($B52=$B$87,$D$87,IF($B52=$B$88,$D$88,IF($B52=$B$89,$D$89,$D$90))))</f>
        <v>1</v>
      </c>
      <c r="D52" s="22">
        <f>IF($B52=$B$86,$C$86,IF($B52=$B$87,$C$87,IF($B52=$B$88,$C$88,IF($B52=$B$89,$C$89,$C$90))))</f>
        <v>4</v>
      </c>
      <c r="E52" s="23"/>
      <c r="F52" s="24"/>
      <c r="G52" s="121">
        <v>5</v>
      </c>
      <c r="H52" s="114"/>
    </row>
    <row r="53" spans="1:8" ht="15.75" x14ac:dyDescent="0.25">
      <c r="A53" s="32" t="s">
        <v>119</v>
      </c>
      <c r="B53" s="52" t="s">
        <v>20</v>
      </c>
      <c r="C53" s="34">
        <f>IF($B53=$B$93,$D$93,IF($B53=$B$94,$D$94,$D$95))</f>
        <v>1</v>
      </c>
      <c r="D53" s="35">
        <f>IF($B53=$B$93,$C$93,IF($B53=$B$94,$C$94,$C$95))</f>
        <v>4</v>
      </c>
      <c r="E53" s="36"/>
      <c r="F53" s="37"/>
      <c r="G53" s="120">
        <v>5</v>
      </c>
      <c r="H53" s="114"/>
    </row>
    <row r="54" spans="1:8" ht="15.75" x14ac:dyDescent="0.25">
      <c r="A54" s="53"/>
      <c r="C54" s="39"/>
      <c r="D54" s="40"/>
      <c r="E54" s="41"/>
      <c r="F54" s="42"/>
      <c r="H54" s="114"/>
    </row>
    <row r="55" spans="1:8" ht="15.75" x14ac:dyDescent="0.25">
      <c r="A55" s="12" t="s">
        <v>30</v>
      </c>
      <c r="B55" s="54"/>
      <c r="C55" s="55"/>
      <c r="D55" s="56"/>
      <c r="E55" s="57"/>
      <c r="F55" s="46"/>
      <c r="G55" s="122"/>
      <c r="H55" s="114"/>
    </row>
    <row r="56" spans="1:8" s="18" customFormat="1" ht="15.75" x14ac:dyDescent="0.25">
      <c r="A56" s="12" t="s">
        <v>31</v>
      </c>
      <c r="B56" s="43"/>
      <c r="C56" s="14">
        <f>SUM(C57:C57)/COUNTA(C57)</f>
        <v>1</v>
      </c>
      <c r="D56" s="15">
        <f>SUM(D57:D57)/COUNTA(D57)</f>
        <v>4</v>
      </c>
      <c r="E56" s="47">
        <v>0.02</v>
      </c>
      <c r="F56" s="46"/>
      <c r="G56" s="117"/>
      <c r="H56" s="114"/>
    </row>
    <row r="57" spans="1:8" ht="31.5" x14ac:dyDescent="0.25">
      <c r="A57" s="32" t="s">
        <v>133</v>
      </c>
      <c r="B57" s="33" t="s">
        <v>20</v>
      </c>
      <c r="C57" s="34">
        <f>IF($B57=$B$93,$D$93,IF($B57=$B$94,$D$94,$D$95))</f>
        <v>1</v>
      </c>
      <c r="D57" s="35">
        <f>IF($B57=$B$93,$C$93,IF($B57=$B$94,$C$94,$C$95))</f>
        <v>4</v>
      </c>
      <c r="E57" s="36"/>
      <c r="F57" s="37"/>
      <c r="G57" s="120">
        <v>3</v>
      </c>
      <c r="H57" s="114"/>
    </row>
    <row r="58" spans="1:8" s="18" customFormat="1" ht="15.75" x14ac:dyDescent="0.25">
      <c r="A58" s="12" t="s">
        <v>32</v>
      </c>
      <c r="B58" s="43"/>
      <c r="C58" s="14">
        <f>SUM(C59)/COUNTA(C59)</f>
        <v>1</v>
      </c>
      <c r="D58" s="15">
        <f>SUM(D59)/COUNTA(D59)</f>
        <v>4</v>
      </c>
      <c r="E58" s="47">
        <v>0.02</v>
      </c>
      <c r="F58" s="46"/>
      <c r="G58" s="117"/>
      <c r="H58" s="114"/>
    </row>
    <row r="59" spans="1:8" s="18" customFormat="1" ht="15.75" x14ac:dyDescent="0.25">
      <c r="A59" s="19" t="s">
        <v>33</v>
      </c>
      <c r="B59" s="50" t="s">
        <v>18</v>
      </c>
      <c r="C59" s="21">
        <f>IF($B59=$B$86,$D$86,IF($B59=$B$87,$D$87,IF($B59=$B$88,$D$88,IF($B59=$B$89,$D$89,$D$90))))</f>
        <v>1</v>
      </c>
      <c r="D59" s="22">
        <f>IF($B59=$B$86,$C$86,IF($B59=$B$87,$C$87,IF($B59=$B$88,$C$88,IF($B59=$B$89,$C$89,$C$90))))</f>
        <v>4</v>
      </c>
      <c r="E59" s="58"/>
      <c r="F59" s="24"/>
      <c r="G59" s="123">
        <v>6</v>
      </c>
      <c r="H59" s="114"/>
    </row>
    <row r="60" spans="1:8" s="18" customFormat="1" ht="15.75" x14ac:dyDescent="0.25">
      <c r="A60" s="12" t="s">
        <v>34</v>
      </c>
      <c r="B60" s="59"/>
      <c r="C60" s="14">
        <f>SUM(C61:C63)/COUNTA(C61:C63)</f>
        <v>1</v>
      </c>
      <c r="D60" s="15">
        <f>SUM(D61:D63)/COUNTA(D61:D63)</f>
        <v>4</v>
      </c>
      <c r="E60" s="47">
        <v>0.02</v>
      </c>
      <c r="F60" s="46"/>
      <c r="G60" s="117"/>
      <c r="H60" s="114"/>
    </row>
    <row r="61" spans="1:8" s="51" customFormat="1" ht="31.5" x14ac:dyDescent="0.25">
      <c r="A61" s="26" t="s">
        <v>35</v>
      </c>
      <c r="B61" s="60" t="s">
        <v>19</v>
      </c>
      <c r="C61" s="28">
        <f>IF($B61=$B$102,$D$102,IF($B61=$B$103,$D$103,IF($B61=$B$104,$D$104,IF($B61=$B$105,$D$105,$D$106))))</f>
        <v>1</v>
      </c>
      <c r="D61" s="29">
        <f>IF($B61=$B$102,$C$102,IF($B61=$B$103,$C$103,IF($B61=$B$104,$C$104,IF($B61=$B$105,$C$105,$C$106))))</f>
        <v>4</v>
      </c>
      <c r="E61" s="30"/>
      <c r="F61" s="31"/>
      <c r="G61" s="124">
        <v>2</v>
      </c>
      <c r="H61" s="114"/>
    </row>
    <row r="62" spans="1:8" s="18" customFormat="1" ht="15.75" x14ac:dyDescent="0.25">
      <c r="A62" s="32" t="s">
        <v>120</v>
      </c>
      <c r="B62" s="52" t="s">
        <v>20</v>
      </c>
      <c r="C62" s="34">
        <f>IF($B62=$B$93,$D$93,IF($B62=$B$94,$D$94,$D$95))</f>
        <v>1</v>
      </c>
      <c r="D62" s="35">
        <f>IF($B62=$B$93,$C$93,IF($B62=$B$94,$C$94,$C$95))</f>
        <v>4</v>
      </c>
      <c r="E62" s="61"/>
      <c r="F62" s="37"/>
      <c r="G62" s="125">
        <v>2</v>
      </c>
      <c r="H62" s="114"/>
    </row>
    <row r="63" spans="1:8" s="18" customFormat="1" ht="15.75" x14ac:dyDescent="0.25">
      <c r="A63" s="19" t="s">
        <v>121</v>
      </c>
      <c r="B63" s="50" t="s">
        <v>18</v>
      </c>
      <c r="C63" s="21">
        <f>IF($B63=$B$86,$D$86,IF($B63=$B$87,$D$87,IF($B63=$B$88,$D$88,IF($B63=$B$89,$D$89,$D$90))))</f>
        <v>1</v>
      </c>
      <c r="D63" s="22">
        <f>IF($B63=$B$86,$C$86,IF($B63=$B$87,$C$87,IF($B63=$B$88,$C$88,IF($B63=$B$89,$C$89,$C$90))))</f>
        <v>4</v>
      </c>
      <c r="E63" s="58"/>
      <c r="F63" s="24"/>
      <c r="G63" s="123">
        <v>2</v>
      </c>
      <c r="H63" s="114"/>
    </row>
    <row r="64" spans="1:8" s="51" customFormat="1" ht="15.75" x14ac:dyDescent="0.25">
      <c r="A64" s="48" t="s">
        <v>36</v>
      </c>
      <c r="B64" s="59"/>
      <c r="C64" s="14">
        <f>SUM(C65)/COUNTA(C65)</f>
        <v>1</v>
      </c>
      <c r="D64" s="15">
        <f>SUM(D65)/COUNTA(D65)</f>
        <v>4</v>
      </c>
      <c r="E64" s="47">
        <v>0.02</v>
      </c>
      <c r="F64" s="46"/>
      <c r="G64" s="117"/>
      <c r="H64" s="114"/>
    </row>
    <row r="65" spans="1:8" s="18" customFormat="1" ht="15.75" x14ac:dyDescent="0.25">
      <c r="A65" s="26" t="s">
        <v>122</v>
      </c>
      <c r="B65" s="60" t="s">
        <v>19</v>
      </c>
      <c r="C65" s="28">
        <f>IF($B65=$B$102,$D$102,IF($B65=$B$103,$D$103,IF($B65=$B$104,$D$104,IF($B65=$B$105,$D$105,$D$106))))</f>
        <v>1</v>
      </c>
      <c r="D65" s="29">
        <f>IF($B65=$B$102,$C$102,IF($B65=$B$103,$C$103,IF($B65=$B$104,$C$104,IF($B65=$B$105,$C$105,$C$106))))</f>
        <v>4</v>
      </c>
      <c r="E65" s="62"/>
      <c r="F65" s="31"/>
      <c r="G65" s="126">
        <v>2</v>
      </c>
      <c r="H65" s="114"/>
    </row>
    <row r="66" spans="1:8" ht="15.75" x14ac:dyDescent="0.25">
      <c r="A66" s="48" t="s">
        <v>37</v>
      </c>
      <c r="B66" s="59"/>
      <c r="C66" s="14">
        <f>SUM(C67)/COUNTA(C67)</f>
        <v>1</v>
      </c>
      <c r="D66" s="15">
        <f>SUM(D67)/COUNTA(D67)</f>
        <v>4</v>
      </c>
      <c r="E66" s="47">
        <v>0.02</v>
      </c>
      <c r="F66" s="46"/>
      <c r="G66" s="117"/>
      <c r="H66" s="114"/>
    </row>
    <row r="67" spans="1:8" ht="15.75" x14ac:dyDescent="0.25">
      <c r="A67" s="19" t="s">
        <v>123</v>
      </c>
      <c r="B67" s="20" t="s">
        <v>18</v>
      </c>
      <c r="C67" s="21">
        <f>IF($B67=$B$86,$D$86,IF($B67=$B$87,$D$87,IF($B67=$B$88,$D$88,IF($B67=$B$89,$D$89,$D$90))))</f>
        <v>1</v>
      </c>
      <c r="D67" s="22">
        <f>IF($B67=$B$86,$C$86,IF($B67=$B$87,$C$87,IF($B67=$B$88,$C$88,IF($B67=$B$89,$C$89,$C$90))))</f>
        <v>4</v>
      </c>
      <c r="E67" s="23"/>
      <c r="F67" s="24"/>
      <c r="G67" s="118">
        <v>4</v>
      </c>
      <c r="H67" s="114"/>
    </row>
    <row r="68" spans="1:8" s="18" customFormat="1" ht="31.5" x14ac:dyDescent="0.25">
      <c r="A68" s="48" t="s">
        <v>93</v>
      </c>
      <c r="B68" s="43"/>
      <c r="C68" s="14">
        <f>SUM(C69:C70)/COUNTA(C69:C70)</f>
        <v>1</v>
      </c>
      <c r="D68" s="15">
        <f>SUM(D69:D70)/COUNTA(D69:D70)</f>
        <v>4</v>
      </c>
      <c r="E68" s="47">
        <v>0.02</v>
      </c>
      <c r="F68" s="46"/>
      <c r="G68" s="117"/>
      <c r="H68" s="114"/>
    </row>
    <row r="69" spans="1:8" ht="15.75" x14ac:dyDescent="0.25">
      <c r="A69" s="32" t="s">
        <v>124</v>
      </c>
      <c r="B69" s="33" t="s">
        <v>20</v>
      </c>
      <c r="C69" s="34">
        <f>IF($B69=$B$93,$D$93,IF($B69=$B$94,$D$94,$D$95))</f>
        <v>1</v>
      </c>
      <c r="D69" s="35">
        <f>IF($B69=$B$93,$C$93,IF($B69=$B$94,$C$94,$C$95))</f>
        <v>4</v>
      </c>
      <c r="E69" s="36"/>
      <c r="F69" s="37"/>
      <c r="G69" s="120">
        <v>5</v>
      </c>
      <c r="H69" s="114"/>
    </row>
    <row r="70" spans="1:8" ht="15.75" x14ac:dyDescent="0.25">
      <c r="A70" s="32" t="s">
        <v>125</v>
      </c>
      <c r="B70" s="33" t="s">
        <v>20</v>
      </c>
      <c r="C70" s="34">
        <f>IF($B70=$B$93,$D$93,IF($B70=$B$94,$D$94,$D$95))</f>
        <v>1</v>
      </c>
      <c r="D70" s="35">
        <f>IF($B70=$B$93,$C$93,IF($B70=$B$94,$C$94,$C$95))</f>
        <v>4</v>
      </c>
      <c r="E70" s="36"/>
      <c r="F70" s="37"/>
      <c r="G70" s="120">
        <v>5</v>
      </c>
      <c r="H70" s="114"/>
    </row>
    <row r="71" spans="1:8" ht="15.75" x14ac:dyDescent="0.25">
      <c r="A71" s="63"/>
      <c r="C71" s="39"/>
      <c r="D71" s="40"/>
      <c r="E71" s="41"/>
      <c r="F71" s="42"/>
      <c r="H71" s="114"/>
    </row>
    <row r="72" spans="1:8" s="18" customFormat="1" ht="18" x14ac:dyDescent="0.25">
      <c r="A72" s="64" t="s">
        <v>38</v>
      </c>
      <c r="B72" s="43"/>
      <c r="C72" s="14">
        <f>SUM(C73:C80)/COUNTA(C73:C80)</f>
        <v>1</v>
      </c>
      <c r="D72" s="14">
        <f>SUM(D73:D80)/COUNTA(D73:D80)</f>
        <v>4</v>
      </c>
      <c r="E72" s="47">
        <v>0.08</v>
      </c>
      <c r="F72" s="46"/>
      <c r="G72" s="117"/>
      <c r="H72" s="114"/>
    </row>
    <row r="73" spans="1:8" s="68" customFormat="1" ht="31.5" x14ac:dyDescent="0.25">
      <c r="A73" s="32" t="s">
        <v>132</v>
      </c>
      <c r="B73" s="65" t="s">
        <v>20</v>
      </c>
      <c r="C73" s="34">
        <f t="shared" ref="C73:C80" si="0">IF($B73=$B$93,$D$93,IF($B73=$B$94,$D$94,$D$95))</f>
        <v>1</v>
      </c>
      <c r="D73" s="35">
        <f t="shared" ref="D73:D80" si="1">IF($B73=$B$93,$C$93,IF($B73=$B$94,$C$94,$C$95))</f>
        <v>4</v>
      </c>
      <c r="E73" s="66"/>
      <c r="F73" s="67"/>
      <c r="G73" s="120"/>
      <c r="H73" s="114"/>
    </row>
    <row r="74" spans="1:8" s="68" customFormat="1" ht="15.75" x14ac:dyDescent="0.25">
      <c r="A74" s="32" t="s">
        <v>126</v>
      </c>
      <c r="B74" s="65" t="s">
        <v>20</v>
      </c>
      <c r="C74" s="34">
        <f t="shared" si="0"/>
        <v>1</v>
      </c>
      <c r="D74" s="35">
        <f t="shared" si="1"/>
        <v>4</v>
      </c>
      <c r="E74" s="66"/>
      <c r="F74" s="67"/>
      <c r="G74" s="120">
        <v>3</v>
      </c>
      <c r="H74" s="114"/>
    </row>
    <row r="75" spans="1:8" s="68" customFormat="1" ht="31.5" x14ac:dyDescent="0.25">
      <c r="A75" s="32" t="s">
        <v>134</v>
      </c>
      <c r="B75" s="65" t="s">
        <v>20</v>
      </c>
      <c r="C75" s="34">
        <f t="shared" si="0"/>
        <v>1</v>
      </c>
      <c r="D75" s="35">
        <f t="shared" si="1"/>
        <v>4</v>
      </c>
      <c r="E75" s="66"/>
      <c r="F75" s="67"/>
      <c r="G75" s="120">
        <v>3</v>
      </c>
      <c r="H75" s="114"/>
    </row>
    <row r="76" spans="1:8" s="68" customFormat="1" ht="15.75" x14ac:dyDescent="0.25">
      <c r="A76" s="32" t="s">
        <v>127</v>
      </c>
      <c r="B76" s="65" t="s">
        <v>20</v>
      </c>
      <c r="C76" s="34">
        <f t="shared" si="0"/>
        <v>1</v>
      </c>
      <c r="D76" s="35">
        <f t="shared" si="1"/>
        <v>4</v>
      </c>
      <c r="E76" s="66"/>
      <c r="F76" s="67"/>
      <c r="G76" s="120">
        <v>3</v>
      </c>
      <c r="H76" s="114"/>
    </row>
    <row r="77" spans="1:8" s="68" customFormat="1" ht="15.75" x14ac:dyDescent="0.25">
      <c r="A77" s="32" t="s">
        <v>128</v>
      </c>
      <c r="B77" s="65" t="s">
        <v>20</v>
      </c>
      <c r="C77" s="34">
        <f t="shared" si="0"/>
        <v>1</v>
      </c>
      <c r="D77" s="35">
        <f t="shared" si="1"/>
        <v>4</v>
      </c>
      <c r="E77" s="66"/>
      <c r="F77" s="67"/>
      <c r="G77" s="120">
        <v>3</v>
      </c>
      <c r="H77" s="114"/>
    </row>
    <row r="78" spans="1:8" s="68" customFormat="1" ht="15.75" x14ac:dyDescent="0.25">
      <c r="A78" s="32" t="s">
        <v>129</v>
      </c>
      <c r="B78" s="65" t="s">
        <v>20</v>
      </c>
      <c r="C78" s="34">
        <f t="shared" si="0"/>
        <v>1</v>
      </c>
      <c r="D78" s="35">
        <f t="shared" si="1"/>
        <v>4</v>
      </c>
      <c r="E78" s="66"/>
      <c r="F78" s="67"/>
      <c r="G78" s="120">
        <v>3</v>
      </c>
      <c r="H78" s="114"/>
    </row>
    <row r="79" spans="1:8" s="68" customFormat="1" ht="15.75" x14ac:dyDescent="0.25">
      <c r="A79" s="32" t="s">
        <v>130</v>
      </c>
      <c r="B79" s="65" t="s">
        <v>20</v>
      </c>
      <c r="C79" s="34">
        <f t="shared" si="0"/>
        <v>1</v>
      </c>
      <c r="D79" s="35">
        <f t="shared" si="1"/>
        <v>4</v>
      </c>
      <c r="E79" s="66"/>
      <c r="F79" s="67"/>
      <c r="G79" s="120">
        <v>3</v>
      </c>
      <c r="H79" s="114"/>
    </row>
    <row r="80" spans="1:8" s="68" customFormat="1" ht="15.75" x14ac:dyDescent="0.25">
      <c r="A80" s="32" t="s">
        <v>131</v>
      </c>
      <c r="B80" s="65" t="s">
        <v>20</v>
      </c>
      <c r="C80" s="34">
        <f t="shared" si="0"/>
        <v>1</v>
      </c>
      <c r="D80" s="35">
        <f t="shared" si="1"/>
        <v>4</v>
      </c>
      <c r="E80" s="66"/>
      <c r="F80" s="67"/>
      <c r="G80" s="120">
        <v>3</v>
      </c>
      <c r="H80" s="114"/>
    </row>
    <row r="81" spans="1:8" s="68" customFormat="1" ht="15.75" x14ac:dyDescent="0.25">
      <c r="A81" s="69"/>
      <c r="B81" s="70"/>
      <c r="C81" s="71"/>
      <c r="D81" s="72"/>
      <c r="E81" s="73"/>
      <c r="F81" s="70"/>
      <c r="G81" s="127"/>
      <c r="H81" s="114"/>
    </row>
    <row r="82" spans="1:8" ht="47.25" x14ac:dyDescent="0.25">
      <c r="A82" s="74"/>
      <c r="B82" s="25"/>
      <c r="C82" s="75" t="s">
        <v>39</v>
      </c>
      <c r="D82" s="76" t="s">
        <v>13</v>
      </c>
      <c r="E82" s="77"/>
      <c r="F82" s="25"/>
      <c r="G82" s="40"/>
    </row>
    <row r="83" spans="1:8" s="82" customFormat="1" ht="18.75" x14ac:dyDescent="0.3">
      <c r="A83" s="134" t="s">
        <v>40</v>
      </c>
      <c r="B83" s="135"/>
      <c r="C83" s="78">
        <f>SUM(C72*E72,C68*E68,C66*E66,C64*E64,C60*E60,C58*E58,C56*E56,C51*E51,C46*E46,C41*E41,C38*E38,C32*E32,C25*E25,C16*E16)</f>
        <v>1.0000000000000002</v>
      </c>
      <c r="D83" s="79">
        <f>SUM(D72*E72,D68*E68,D66*E66,D64*E64,D60*E60,D58*E58,D56*E56,D51*E51,D46*E46,D41*E41,D38*E38,D32*E32,D25*E25,D16*E16)</f>
        <v>4.0000000000000009</v>
      </c>
      <c r="E83" s="80">
        <f>SUM(E72,E68,E66,E64,E60,E58,E56,E51,E46,E41,E38,E32,E25,E16)</f>
        <v>1.0000000000000002</v>
      </c>
      <c r="F83" s="81"/>
      <c r="G83" s="128"/>
      <c r="H83" s="115"/>
    </row>
    <row r="84" spans="1:8" s="82" customFormat="1" ht="18.75" x14ac:dyDescent="0.3">
      <c r="A84" s="83"/>
      <c r="B84" s="83"/>
      <c r="C84" s="84"/>
      <c r="D84" s="85"/>
      <c r="E84" s="81"/>
      <c r="F84" s="81"/>
      <c r="G84" s="128"/>
      <c r="H84" s="115"/>
    </row>
    <row r="85" spans="1:8" s="82" customFormat="1" ht="27" x14ac:dyDescent="0.3">
      <c r="A85" s="83"/>
      <c r="B85" s="86" t="s">
        <v>41</v>
      </c>
      <c r="C85" s="87"/>
      <c r="D85" s="88"/>
      <c r="E85" s="81"/>
      <c r="F85" s="81"/>
      <c r="G85" s="128"/>
      <c r="H85" s="115"/>
    </row>
    <row r="86" spans="1:8" x14ac:dyDescent="0.25">
      <c r="A86" s="89"/>
      <c r="B86" s="90" t="s">
        <v>18</v>
      </c>
      <c r="C86" s="91">
        <v>4</v>
      </c>
      <c r="D86" s="92">
        <v>1</v>
      </c>
      <c r="E86" s="25"/>
      <c r="F86" s="25"/>
      <c r="G86" s="40"/>
    </row>
    <row r="87" spans="1:8" x14ac:dyDescent="0.25">
      <c r="A87" s="89"/>
      <c r="B87" s="90" t="s">
        <v>42</v>
      </c>
      <c r="C87" s="91">
        <v>3</v>
      </c>
      <c r="D87" s="92">
        <v>0.85</v>
      </c>
      <c r="E87" s="25"/>
      <c r="F87" s="25"/>
      <c r="G87" s="40"/>
    </row>
    <row r="88" spans="1:8" x14ac:dyDescent="0.25">
      <c r="A88" s="89"/>
      <c r="B88" s="90" t="s">
        <v>43</v>
      </c>
      <c r="C88" s="91">
        <v>2</v>
      </c>
      <c r="D88" s="92">
        <v>0.75</v>
      </c>
      <c r="E88" s="25"/>
      <c r="F88" s="25"/>
      <c r="G88" s="40"/>
    </row>
    <row r="89" spans="1:8" x14ac:dyDescent="0.25">
      <c r="A89" s="89"/>
      <c r="B89" s="90" t="s">
        <v>44</v>
      </c>
      <c r="C89" s="91">
        <v>1</v>
      </c>
      <c r="D89" s="92">
        <v>0.5</v>
      </c>
      <c r="E89" s="25"/>
      <c r="F89" s="25"/>
      <c r="G89" s="40"/>
    </row>
    <row r="90" spans="1:8" x14ac:dyDescent="0.25">
      <c r="A90" s="25"/>
      <c r="B90" s="90" t="s">
        <v>45</v>
      </c>
      <c r="C90" s="91">
        <v>0</v>
      </c>
      <c r="D90" s="92">
        <v>0</v>
      </c>
      <c r="E90" s="25"/>
      <c r="F90" s="25"/>
      <c r="G90" s="40"/>
    </row>
    <row r="91" spans="1:8" x14ac:dyDescent="0.25">
      <c r="A91" s="25"/>
      <c r="B91" s="93"/>
      <c r="C91" s="94"/>
      <c r="D91" s="40"/>
      <c r="E91" s="25"/>
      <c r="F91" s="25"/>
      <c r="G91" s="40"/>
    </row>
    <row r="92" spans="1:8" ht="26.25" x14ac:dyDescent="0.25">
      <c r="A92" s="25"/>
      <c r="B92" s="86" t="s">
        <v>46</v>
      </c>
      <c r="C92" s="95"/>
      <c r="D92" s="88"/>
      <c r="E92" s="25"/>
      <c r="F92" s="25"/>
      <c r="G92" s="40"/>
    </row>
    <row r="93" spans="1:8" x14ac:dyDescent="0.25">
      <c r="A93" s="25"/>
      <c r="B93" s="90" t="s">
        <v>20</v>
      </c>
      <c r="C93" s="91">
        <v>4</v>
      </c>
      <c r="D93" s="92">
        <v>1</v>
      </c>
      <c r="E93" s="25"/>
      <c r="F93" s="25"/>
      <c r="G93" s="40"/>
    </row>
    <row r="94" spans="1:8" x14ac:dyDescent="0.25">
      <c r="A94" s="25"/>
      <c r="B94" s="90" t="s">
        <v>47</v>
      </c>
      <c r="C94" s="91">
        <v>2</v>
      </c>
      <c r="D94" s="92">
        <v>0.75</v>
      </c>
      <c r="E94" s="25"/>
      <c r="F94" s="25"/>
      <c r="G94" s="40"/>
    </row>
    <row r="95" spans="1:8" x14ac:dyDescent="0.25">
      <c r="A95" s="25"/>
      <c r="B95" s="90" t="s">
        <v>48</v>
      </c>
      <c r="C95" s="91">
        <v>0</v>
      </c>
      <c r="D95" s="92">
        <v>0</v>
      </c>
      <c r="E95" s="25"/>
      <c r="F95" s="25"/>
      <c r="G95" s="40"/>
    </row>
    <row r="96" spans="1:8" x14ac:dyDescent="0.25">
      <c r="A96" s="25"/>
      <c r="B96" s="93"/>
      <c r="C96" s="94"/>
      <c r="D96" s="40"/>
      <c r="E96" s="25"/>
      <c r="F96" s="25"/>
      <c r="G96" s="40"/>
    </row>
    <row r="97" spans="1:7" ht="26.25" x14ac:dyDescent="0.25">
      <c r="A97" s="25"/>
      <c r="B97" s="86" t="s">
        <v>49</v>
      </c>
      <c r="C97" s="95"/>
      <c r="D97" s="88"/>
      <c r="E97" s="25"/>
      <c r="F97" s="25"/>
      <c r="G97" s="40"/>
    </row>
    <row r="98" spans="1:7" x14ac:dyDescent="0.25">
      <c r="A98" s="25"/>
      <c r="B98" s="90" t="s">
        <v>20</v>
      </c>
      <c r="C98" s="91">
        <v>4</v>
      </c>
      <c r="D98" s="92">
        <v>1</v>
      </c>
      <c r="E98" s="25"/>
      <c r="F98" s="25"/>
      <c r="G98" s="40"/>
    </row>
    <row r="99" spans="1:7" x14ac:dyDescent="0.25">
      <c r="A99" s="25"/>
      <c r="B99" s="90" t="s">
        <v>48</v>
      </c>
      <c r="C99" s="91">
        <v>0</v>
      </c>
      <c r="D99" s="92">
        <v>0</v>
      </c>
      <c r="E99" s="25"/>
      <c r="F99" s="25"/>
      <c r="G99" s="40"/>
    </row>
    <row r="100" spans="1:7" x14ac:dyDescent="0.25">
      <c r="A100" s="25"/>
      <c r="B100" s="25"/>
      <c r="C100" s="25"/>
      <c r="D100" s="40"/>
      <c r="E100" s="25"/>
      <c r="F100" s="25"/>
      <c r="G100" s="40"/>
    </row>
    <row r="101" spans="1:7" x14ac:dyDescent="0.25">
      <c r="A101" s="25"/>
      <c r="B101" s="96" t="s">
        <v>50</v>
      </c>
      <c r="C101" s="87"/>
      <c r="D101" s="88"/>
      <c r="E101" s="25"/>
      <c r="F101" s="25"/>
      <c r="G101" s="40"/>
    </row>
    <row r="102" spans="1:7" x14ac:dyDescent="0.25">
      <c r="A102" s="25"/>
      <c r="B102" s="97" t="s">
        <v>19</v>
      </c>
      <c r="C102" s="91">
        <v>4</v>
      </c>
      <c r="D102" s="92">
        <v>1</v>
      </c>
      <c r="E102" s="25"/>
      <c r="F102" s="25"/>
      <c r="G102" s="40"/>
    </row>
    <row r="103" spans="1:7" x14ac:dyDescent="0.25">
      <c r="A103" s="25"/>
      <c r="B103" s="97" t="s">
        <v>51</v>
      </c>
      <c r="C103" s="91">
        <v>3</v>
      </c>
      <c r="D103" s="92">
        <v>0.85</v>
      </c>
      <c r="E103" s="25"/>
      <c r="F103" s="25"/>
      <c r="G103" s="40"/>
    </row>
    <row r="104" spans="1:7" x14ac:dyDescent="0.25">
      <c r="A104" s="25"/>
      <c r="B104" s="97" t="s">
        <v>52</v>
      </c>
      <c r="C104" s="91">
        <v>2</v>
      </c>
      <c r="D104" s="92">
        <v>0.75</v>
      </c>
      <c r="E104" s="25"/>
      <c r="F104" s="25"/>
      <c r="G104" s="40"/>
    </row>
    <row r="105" spans="1:7" x14ac:dyDescent="0.25">
      <c r="A105" s="25"/>
      <c r="B105" s="97" t="s">
        <v>53</v>
      </c>
      <c r="C105" s="91">
        <v>1</v>
      </c>
      <c r="D105" s="92">
        <v>0.5</v>
      </c>
      <c r="E105" s="25"/>
      <c r="F105" s="25"/>
      <c r="G105" s="40"/>
    </row>
    <row r="106" spans="1:7" x14ac:dyDescent="0.25">
      <c r="A106" s="25"/>
      <c r="B106" s="97" t="s">
        <v>54</v>
      </c>
      <c r="C106" s="91">
        <v>0</v>
      </c>
      <c r="D106" s="92">
        <v>0</v>
      </c>
      <c r="E106" s="25"/>
      <c r="F106" s="25"/>
      <c r="G106" s="40"/>
    </row>
    <row r="107" spans="1:7" ht="18.75" x14ac:dyDescent="0.3">
      <c r="A107" s="25"/>
      <c r="B107" s="83"/>
      <c r="C107" s="84"/>
      <c r="D107" s="85"/>
      <c r="E107" s="25"/>
      <c r="F107" s="25"/>
      <c r="G107" s="40"/>
    </row>
    <row r="108" spans="1:7" x14ac:dyDescent="0.25">
      <c r="A108" s="25"/>
      <c r="B108" s="136" t="s">
        <v>55</v>
      </c>
      <c r="C108" s="136"/>
      <c r="D108" s="40"/>
      <c r="E108" s="25"/>
      <c r="F108" s="25"/>
      <c r="G108" s="40"/>
    </row>
    <row r="109" spans="1:7" ht="30" x14ac:dyDescent="0.25">
      <c r="A109" s="25"/>
      <c r="B109" s="98" t="s">
        <v>56</v>
      </c>
      <c r="C109" s="99" t="s">
        <v>57</v>
      </c>
      <c r="D109" s="40"/>
      <c r="E109" s="25"/>
      <c r="F109" s="25"/>
      <c r="G109" s="40"/>
    </row>
    <row r="110" spans="1:7" x14ac:dyDescent="0.25">
      <c r="A110" s="25"/>
      <c r="B110" s="100">
        <v>1</v>
      </c>
      <c r="C110" s="101">
        <f>IFERROR(AVERAGEIF($G$17:$G$80,B110,$D$17:$D$80),"")</f>
        <v>4</v>
      </c>
      <c r="D110" s="40"/>
      <c r="E110" s="25"/>
      <c r="F110" s="25"/>
      <c r="G110" s="40"/>
    </row>
    <row r="111" spans="1:7" x14ac:dyDescent="0.25">
      <c r="A111" s="25"/>
      <c r="B111" s="100">
        <v>2</v>
      </c>
      <c r="C111" s="101">
        <f>IFERROR(AVERAGEIF($G$17:$G$80,B111,$D$17:$D$80),"")</f>
        <v>4</v>
      </c>
      <c r="D111" s="40"/>
      <c r="E111" s="25"/>
      <c r="F111" s="25"/>
      <c r="G111" s="40"/>
    </row>
    <row r="112" spans="1:7" x14ac:dyDescent="0.25">
      <c r="A112" s="25"/>
      <c r="B112" s="100">
        <v>3</v>
      </c>
      <c r="C112" s="101">
        <f t="shared" ref="C111:C120" si="2">IFERROR(AVERAGEIF($G$17:$G$80,B112,$D$17:$D$80),"")</f>
        <v>4</v>
      </c>
      <c r="D112" s="40"/>
      <c r="E112" s="25"/>
      <c r="F112" s="25"/>
      <c r="G112" s="40"/>
    </row>
    <row r="113" spans="1:7" x14ac:dyDescent="0.25">
      <c r="A113" s="25"/>
      <c r="B113" s="100">
        <v>4</v>
      </c>
      <c r="C113" s="101">
        <f>IFERROR(AVERAGEIF($G$17:$G$80,B113,$D$17:$D$80),"")</f>
        <v>4</v>
      </c>
      <c r="D113" s="40"/>
      <c r="E113" s="25"/>
      <c r="F113" s="25"/>
      <c r="G113" s="40"/>
    </row>
    <row r="114" spans="1:7" x14ac:dyDescent="0.25">
      <c r="A114" s="25"/>
      <c r="B114" s="100">
        <v>5</v>
      </c>
      <c r="C114" s="101">
        <f t="shared" si="2"/>
        <v>4</v>
      </c>
      <c r="D114" s="40"/>
      <c r="E114" s="25"/>
      <c r="F114" s="25"/>
      <c r="G114" s="40"/>
    </row>
    <row r="115" spans="1:7" x14ac:dyDescent="0.25">
      <c r="A115" s="25"/>
      <c r="B115" s="100">
        <v>6</v>
      </c>
      <c r="C115" s="101">
        <f t="shared" si="2"/>
        <v>4</v>
      </c>
      <c r="D115" s="40"/>
      <c r="E115" s="25"/>
      <c r="F115" s="25"/>
      <c r="G115" s="40"/>
    </row>
    <row r="116" spans="1:7" x14ac:dyDescent="0.25">
      <c r="A116" s="25"/>
      <c r="B116" s="100">
        <v>7</v>
      </c>
      <c r="C116" s="101" t="str">
        <f t="shared" si="2"/>
        <v/>
      </c>
      <c r="D116" s="40"/>
      <c r="E116" s="25"/>
      <c r="F116" s="25"/>
      <c r="G116" s="40"/>
    </row>
    <row r="117" spans="1:7" x14ac:dyDescent="0.25">
      <c r="A117" s="109"/>
      <c r="B117" s="109"/>
      <c r="C117" s="109"/>
      <c r="D117" s="109"/>
      <c r="E117" s="25"/>
      <c r="F117" s="25"/>
      <c r="G117" s="40"/>
    </row>
    <row r="118" spans="1:7" x14ac:dyDescent="0.25">
      <c r="A118" s="109"/>
      <c r="B118" s="109"/>
      <c r="C118" s="109"/>
      <c r="D118" s="109"/>
      <c r="E118" s="25"/>
      <c r="F118" s="25"/>
      <c r="G118" s="40"/>
    </row>
    <row r="119" spans="1:7" x14ac:dyDescent="0.25">
      <c r="A119" s="109"/>
      <c r="B119" s="109"/>
      <c r="C119" s="109"/>
      <c r="D119" s="109"/>
      <c r="E119" s="25"/>
      <c r="F119" s="25"/>
      <c r="G119" s="40"/>
    </row>
    <row r="120" spans="1:7" x14ac:dyDescent="0.25">
      <c r="A120" s="109"/>
      <c r="B120" s="109"/>
      <c r="C120" s="109"/>
      <c r="D120" s="109"/>
      <c r="E120" s="25"/>
      <c r="F120" s="25"/>
      <c r="G120" s="40"/>
    </row>
    <row r="121" spans="1:7" x14ac:dyDescent="0.25">
      <c r="A121" s="109"/>
      <c r="B121" s="109"/>
      <c r="C121" s="109"/>
      <c r="D121" s="109"/>
    </row>
    <row r="122" spans="1:7" x14ac:dyDescent="0.25">
      <c r="A122" s="109"/>
      <c r="B122" s="109"/>
      <c r="C122" s="109"/>
      <c r="D122" s="109"/>
    </row>
    <row r="123" spans="1:7" x14ac:dyDescent="0.25">
      <c r="A123" s="109"/>
      <c r="B123" s="109"/>
      <c r="C123" s="109"/>
      <c r="D123" s="109"/>
    </row>
    <row r="124" spans="1:7" x14ac:dyDescent="0.25">
      <c r="A124" s="109"/>
      <c r="B124" s="109"/>
      <c r="C124" s="109"/>
      <c r="D124" s="109"/>
    </row>
  </sheetData>
  <mergeCells count="14">
    <mergeCell ref="A83:B83"/>
    <mergeCell ref="B108:C108"/>
    <mergeCell ref="B7:E7"/>
    <mergeCell ref="B8:E8"/>
    <mergeCell ref="B9:E9"/>
    <mergeCell ref="B10:E10"/>
    <mergeCell ref="B11:E11"/>
    <mergeCell ref="A12:G12"/>
    <mergeCell ref="B6:E6"/>
    <mergeCell ref="A1:G1"/>
    <mergeCell ref="A2:G2"/>
    <mergeCell ref="A3:G3"/>
    <mergeCell ref="A4:G4"/>
    <mergeCell ref="B5:E5"/>
  </mergeCells>
  <dataValidations count="3">
    <dataValidation type="list" allowBlank="1" showInputMessage="1" showErrorMessage="1" sqref="B21 B73:B81 B69:B70 B62 B57 B53 B50 B33:B37">
      <formula1>$B$93:$B$95</formula1>
    </dataValidation>
    <dataValidation type="list" allowBlank="1" showInputMessage="1" showErrorMessage="1" sqref="B18 B65 B61 B47:B49 B27:B28">
      <formula1>$B$102:$B$106</formula1>
    </dataValidation>
    <dataValidation type="list" allowBlank="1" showInputMessage="1" showErrorMessage="1" sqref="B17 B67 B63 B59 B52 B42:B45 B39:B40 B29:B31 B26 B22 B19:B20">
      <formula1>$B$86:$B$90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A18"/>
    </sheetView>
  </sheetViews>
  <sheetFormatPr defaultRowHeight="15" x14ac:dyDescent="0.25"/>
  <cols>
    <col min="1" max="1" width="138.5703125" customWidth="1"/>
  </cols>
  <sheetData>
    <row r="1" spans="1:1" ht="21" x14ac:dyDescent="0.35">
      <c r="A1" s="102" t="s">
        <v>58</v>
      </c>
    </row>
    <row r="2" spans="1:1" x14ac:dyDescent="0.25">
      <c r="A2" s="103"/>
    </row>
    <row r="3" spans="1:1" x14ac:dyDescent="0.25">
      <c r="A3" s="103" t="s">
        <v>59</v>
      </c>
    </row>
    <row r="4" spans="1:1" x14ac:dyDescent="0.25">
      <c r="A4" s="103"/>
    </row>
    <row r="5" spans="1:1" x14ac:dyDescent="0.25">
      <c r="A5" s="104" t="s">
        <v>60</v>
      </c>
    </row>
    <row r="6" spans="1:1" ht="30" x14ac:dyDescent="0.25">
      <c r="A6" s="104" t="s">
        <v>61</v>
      </c>
    </row>
    <row r="7" spans="1:1" x14ac:dyDescent="0.25">
      <c r="A7" s="104" t="s">
        <v>62</v>
      </c>
    </row>
    <row r="8" spans="1:1" x14ac:dyDescent="0.25">
      <c r="A8" s="104" t="s">
        <v>63</v>
      </c>
    </row>
    <row r="9" spans="1:1" x14ac:dyDescent="0.25">
      <c r="A9" s="103"/>
    </row>
    <row r="10" spans="1:1" x14ac:dyDescent="0.25">
      <c r="A10" s="105" t="s">
        <v>64</v>
      </c>
    </row>
    <row r="11" spans="1:1" x14ac:dyDescent="0.25">
      <c r="A11" s="103"/>
    </row>
    <row r="12" spans="1:1" x14ac:dyDescent="0.25">
      <c r="A12" s="104" t="s">
        <v>65</v>
      </c>
    </row>
    <row r="13" spans="1:1" ht="30" x14ac:dyDescent="0.25">
      <c r="A13" s="104" t="s">
        <v>66</v>
      </c>
    </row>
    <row r="14" spans="1:1" ht="30" x14ac:dyDescent="0.25">
      <c r="A14" s="104" t="s">
        <v>67</v>
      </c>
    </row>
    <row r="15" spans="1:1" x14ac:dyDescent="0.25">
      <c r="A15" s="104" t="s">
        <v>68</v>
      </c>
    </row>
    <row r="16" spans="1:1" x14ac:dyDescent="0.25">
      <c r="A16" s="104" t="s">
        <v>69</v>
      </c>
    </row>
    <row r="17" spans="1:1" x14ac:dyDescent="0.25">
      <c r="A17" s="103" t="s">
        <v>70</v>
      </c>
    </row>
    <row r="18" spans="1:1" x14ac:dyDescent="0.25">
      <c r="A18" s="105" t="s">
        <v>71</v>
      </c>
    </row>
  </sheetData>
  <sheetProtection algorithmName="SHA-512" hashValue="LiIS6bjhIyBO6ix71auYOaTr8p+h6pGdsb9ecwARINCfrwmo+s38vM9wMU4Yzqx51v67JGeX8O5GBltnYkBNaw==" saltValue="huoySTGwsK0S9sLbQQWW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sqref="A1:C16"/>
    </sheetView>
  </sheetViews>
  <sheetFormatPr defaultRowHeight="15" x14ac:dyDescent="0.25"/>
  <cols>
    <col min="1" max="1" width="41.140625" bestFit="1" customWidth="1"/>
    <col min="2" max="2" width="9" bestFit="1" customWidth="1"/>
    <col min="3" max="3" width="38.42578125" bestFit="1" customWidth="1"/>
  </cols>
  <sheetData>
    <row r="1" spans="1:3" x14ac:dyDescent="0.25">
      <c r="A1" s="139" t="s">
        <v>72</v>
      </c>
      <c r="B1" s="139"/>
      <c r="C1" s="139"/>
    </row>
    <row r="2" spans="1:3" x14ac:dyDescent="0.25">
      <c r="A2" s="140"/>
      <c r="B2" s="140"/>
      <c r="C2" s="140"/>
    </row>
    <row r="3" spans="1:3" ht="47.25" x14ac:dyDescent="0.25">
      <c r="A3" s="106" t="s">
        <v>10</v>
      </c>
      <c r="B3" s="107" t="s">
        <v>73</v>
      </c>
      <c r="C3" s="108" t="s">
        <v>74</v>
      </c>
    </row>
    <row r="4" spans="1:3" x14ac:dyDescent="0.25">
      <c r="A4" s="54" t="s">
        <v>75</v>
      </c>
      <c r="B4" s="100">
        <v>1</v>
      </c>
      <c r="C4" s="54" t="s">
        <v>76</v>
      </c>
    </row>
    <row r="5" spans="1:3" x14ac:dyDescent="0.25">
      <c r="A5" s="54" t="s">
        <v>77</v>
      </c>
      <c r="B5" s="100">
        <v>1</v>
      </c>
      <c r="C5" s="54" t="s">
        <v>76</v>
      </c>
    </row>
    <row r="6" spans="1:3" x14ac:dyDescent="0.25">
      <c r="A6" s="54" t="s">
        <v>78</v>
      </c>
      <c r="B6" s="100" t="s">
        <v>79</v>
      </c>
      <c r="C6" s="54" t="s">
        <v>80</v>
      </c>
    </row>
    <row r="7" spans="1:3" x14ac:dyDescent="0.25">
      <c r="A7" s="54" t="s">
        <v>81</v>
      </c>
      <c r="B7" s="100">
        <v>7</v>
      </c>
      <c r="C7" s="54" t="s">
        <v>82</v>
      </c>
    </row>
    <row r="8" spans="1:3" x14ac:dyDescent="0.25">
      <c r="A8" s="54" t="s">
        <v>83</v>
      </c>
      <c r="B8" s="100" t="s">
        <v>79</v>
      </c>
      <c r="C8" s="54" t="s">
        <v>82</v>
      </c>
    </row>
    <row r="9" spans="1:3" x14ac:dyDescent="0.25">
      <c r="A9" s="54" t="s">
        <v>84</v>
      </c>
      <c r="B9" s="100" t="s">
        <v>85</v>
      </c>
      <c r="C9" s="54" t="s">
        <v>82</v>
      </c>
    </row>
    <row r="10" spans="1:3" x14ac:dyDescent="0.25">
      <c r="A10" s="54" t="s">
        <v>86</v>
      </c>
      <c r="B10" s="100" t="s">
        <v>79</v>
      </c>
      <c r="C10" s="54" t="s">
        <v>82</v>
      </c>
    </row>
    <row r="11" spans="1:3" x14ac:dyDescent="0.25">
      <c r="A11" s="54" t="s">
        <v>87</v>
      </c>
      <c r="B11" s="100" t="s">
        <v>79</v>
      </c>
      <c r="C11" s="54" t="s">
        <v>82</v>
      </c>
    </row>
    <row r="12" spans="1:3" x14ac:dyDescent="0.25">
      <c r="A12" s="54" t="s">
        <v>88</v>
      </c>
      <c r="B12" s="100" t="s">
        <v>79</v>
      </c>
      <c r="C12" s="54" t="s">
        <v>82</v>
      </c>
    </row>
    <row r="13" spans="1:3" x14ac:dyDescent="0.25">
      <c r="A13" s="54" t="s">
        <v>89</v>
      </c>
      <c r="B13" s="100" t="s">
        <v>79</v>
      </c>
      <c r="C13" s="54" t="s">
        <v>82</v>
      </c>
    </row>
    <row r="15" spans="1:3" x14ac:dyDescent="0.25">
      <c r="A15" s="141" t="s">
        <v>90</v>
      </c>
      <c r="B15" s="141"/>
      <c r="C15" s="141"/>
    </row>
    <row r="16" spans="1:3" x14ac:dyDescent="0.25">
      <c r="A16" s="138" t="s">
        <v>91</v>
      </c>
      <c r="B16" s="138"/>
      <c r="C16" s="138"/>
    </row>
  </sheetData>
  <sheetProtection algorithmName="SHA-512" hashValue="Rm29rpS9BmTVCz1bgA5gm6HptxE/A9Llf1DIp1gsxgBcXkQS7VpwZUL5CMhzdx30JStuvdN3h3/v6RsrFDaUng==" saltValue="15yLNXBMGS0OsTeYQZHqYw==" spinCount="100000" sheet="1" objects="1" scenarios="1"/>
  <mergeCells count="3">
    <mergeCell ref="A1:C2"/>
    <mergeCell ref="A15:C15"/>
    <mergeCell ref="A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Assessment and Eval Sheet</vt:lpstr>
      <vt:lpstr>Instructions for Instructor</vt:lpstr>
      <vt:lpstr>Proposal Organization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Lugo</dc:creator>
  <cp:lastModifiedBy>Capstone S123</cp:lastModifiedBy>
  <dcterms:created xsi:type="dcterms:W3CDTF">2019-01-25T17:05:08Z</dcterms:created>
  <dcterms:modified xsi:type="dcterms:W3CDTF">2019-02-12T13:48:27Z</dcterms:modified>
</cp:coreProperties>
</file>